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1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кл'!$A$1:$R$101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92" i="1" l="1"/>
  <c r="H92" i="1"/>
  <c r="I92" i="1"/>
  <c r="K92" i="1"/>
  <c r="L92" i="1"/>
  <c r="M92" i="1"/>
  <c r="N92" i="1"/>
  <c r="O92" i="1"/>
  <c r="P92" i="1"/>
  <c r="F92" i="1"/>
  <c r="G32" i="1"/>
  <c r="H32" i="1"/>
  <c r="I32" i="1"/>
  <c r="J32" i="1"/>
  <c r="K32" i="1"/>
  <c r="L32" i="1"/>
  <c r="M32" i="1"/>
  <c r="N32" i="1"/>
  <c r="O32" i="1"/>
  <c r="P32" i="1"/>
  <c r="Q32" i="1"/>
  <c r="R32" i="1"/>
  <c r="F32" i="1"/>
  <c r="G78" i="1"/>
  <c r="H78" i="1"/>
  <c r="I78" i="1"/>
  <c r="K78" i="1"/>
  <c r="L78" i="1"/>
  <c r="M78" i="1"/>
  <c r="N78" i="1"/>
  <c r="O78" i="1"/>
  <c r="P78" i="1"/>
  <c r="Q78" i="1"/>
  <c r="R78" i="1"/>
  <c r="F78" i="1"/>
  <c r="G75" i="1"/>
  <c r="H75" i="1"/>
  <c r="I75" i="1"/>
  <c r="J75" i="1"/>
  <c r="K75" i="1"/>
  <c r="L75" i="1"/>
  <c r="M75" i="1"/>
  <c r="N75" i="1"/>
  <c r="O75" i="1"/>
  <c r="P75" i="1"/>
  <c r="Q75" i="1"/>
  <c r="R75" i="1"/>
  <c r="F75" i="1"/>
  <c r="G83" i="1"/>
  <c r="H83" i="1"/>
  <c r="I83" i="1"/>
  <c r="J83" i="1"/>
  <c r="K83" i="1"/>
  <c r="L83" i="1"/>
  <c r="M83" i="1"/>
  <c r="N83" i="1"/>
  <c r="O83" i="1"/>
  <c r="P83" i="1"/>
  <c r="Q83" i="1"/>
  <c r="R83" i="1"/>
  <c r="F83" i="1"/>
  <c r="G68" i="1"/>
  <c r="H68" i="1"/>
  <c r="I68" i="1"/>
  <c r="K68" i="1"/>
  <c r="L68" i="1"/>
  <c r="M68" i="1"/>
  <c r="N68" i="1"/>
  <c r="O68" i="1"/>
  <c r="P68" i="1"/>
  <c r="Q68" i="1"/>
  <c r="R68" i="1"/>
  <c r="F68" i="1"/>
  <c r="G66" i="1"/>
  <c r="H66" i="1"/>
  <c r="I66" i="1"/>
  <c r="J66" i="1"/>
  <c r="K66" i="1"/>
  <c r="L66" i="1"/>
  <c r="M66" i="1"/>
  <c r="N66" i="1"/>
  <c r="O66" i="1"/>
  <c r="P66" i="1"/>
  <c r="Q66" i="1"/>
  <c r="R66" i="1"/>
  <c r="F66" i="1"/>
  <c r="G64" i="1"/>
  <c r="H64" i="1"/>
  <c r="I64" i="1"/>
  <c r="J64" i="1"/>
  <c r="K64" i="1"/>
  <c r="L64" i="1"/>
  <c r="M64" i="1"/>
  <c r="N64" i="1"/>
  <c r="O64" i="1"/>
  <c r="P64" i="1"/>
  <c r="Q64" i="1"/>
  <c r="R64" i="1"/>
  <c r="F64" i="1"/>
  <c r="G58" i="1"/>
  <c r="H58" i="1"/>
  <c r="I58" i="1"/>
  <c r="K58" i="1"/>
  <c r="L58" i="1"/>
  <c r="M58" i="1"/>
  <c r="N58" i="1"/>
  <c r="O58" i="1"/>
  <c r="P58" i="1"/>
  <c r="Q58" i="1"/>
  <c r="R58" i="1"/>
  <c r="F58" i="1"/>
  <c r="G53" i="1"/>
  <c r="H53" i="1"/>
  <c r="I53" i="1"/>
  <c r="J53" i="1"/>
  <c r="K53" i="1"/>
  <c r="L53" i="1"/>
  <c r="M53" i="1"/>
  <c r="N53" i="1"/>
  <c r="O53" i="1"/>
  <c r="P53" i="1"/>
  <c r="Q53" i="1"/>
  <c r="R53" i="1"/>
  <c r="F53" i="1"/>
  <c r="G51" i="1"/>
  <c r="H51" i="1"/>
  <c r="I51" i="1"/>
  <c r="J51" i="1"/>
  <c r="K51" i="1"/>
  <c r="L51" i="1"/>
  <c r="M51" i="1"/>
  <c r="N51" i="1"/>
  <c r="O51" i="1"/>
  <c r="P51" i="1"/>
  <c r="Q51" i="1"/>
  <c r="R51" i="1"/>
  <c r="F51" i="1"/>
  <c r="G46" i="1"/>
  <c r="H46" i="1"/>
  <c r="I46" i="1"/>
  <c r="J46" i="1"/>
  <c r="K46" i="1"/>
  <c r="L46" i="1"/>
  <c r="M46" i="1"/>
  <c r="N46" i="1"/>
  <c r="O46" i="1"/>
  <c r="P46" i="1"/>
  <c r="Q46" i="1"/>
  <c r="R46" i="1"/>
  <c r="F46" i="1"/>
  <c r="G42" i="1"/>
  <c r="H42" i="1"/>
  <c r="I42" i="1"/>
  <c r="J42" i="1"/>
  <c r="K42" i="1"/>
  <c r="K41" i="1" s="1"/>
  <c r="L42" i="1"/>
  <c r="L41" i="1" s="1"/>
  <c r="M42" i="1"/>
  <c r="M41" i="1" s="1"/>
  <c r="N42" i="1"/>
  <c r="O42" i="1"/>
  <c r="P42" i="1"/>
  <c r="Q42" i="1"/>
  <c r="R42" i="1"/>
  <c r="F42" i="1"/>
  <c r="G30" i="1"/>
  <c r="H30" i="1"/>
  <c r="I30" i="1"/>
  <c r="J30" i="1"/>
  <c r="K30" i="1"/>
  <c r="L30" i="1"/>
  <c r="M30" i="1"/>
  <c r="N30" i="1"/>
  <c r="O30" i="1"/>
  <c r="P30" i="1"/>
  <c r="Q30" i="1"/>
  <c r="R30" i="1"/>
  <c r="G26" i="1"/>
  <c r="H26" i="1"/>
  <c r="I26" i="1"/>
  <c r="J26" i="1"/>
  <c r="K26" i="1"/>
  <c r="L26" i="1"/>
  <c r="M26" i="1"/>
  <c r="N26" i="1"/>
  <c r="O26" i="1"/>
  <c r="P26" i="1"/>
  <c r="Q26" i="1"/>
  <c r="R26" i="1"/>
  <c r="F26" i="1"/>
  <c r="G36" i="1"/>
  <c r="H36" i="1"/>
  <c r="I36" i="1"/>
  <c r="J36" i="1"/>
  <c r="K36" i="1"/>
  <c r="L36" i="1"/>
  <c r="M36" i="1"/>
  <c r="N36" i="1"/>
  <c r="O36" i="1"/>
  <c r="P36" i="1"/>
  <c r="Q36" i="1"/>
  <c r="R36" i="1"/>
  <c r="F36" i="1"/>
  <c r="G34" i="1"/>
  <c r="H34" i="1"/>
  <c r="I34" i="1"/>
  <c r="J34" i="1"/>
  <c r="K34" i="1"/>
  <c r="L34" i="1"/>
  <c r="M34" i="1"/>
  <c r="N34" i="1"/>
  <c r="O34" i="1"/>
  <c r="P34" i="1"/>
  <c r="Q34" i="1"/>
  <c r="R34" i="1"/>
  <c r="F34" i="1"/>
  <c r="R41" i="1" l="1"/>
  <c r="R92" i="1" s="1"/>
  <c r="G41" i="1"/>
  <c r="Q41" i="1"/>
  <c r="Q92" i="1" s="1"/>
  <c r="P41" i="1"/>
  <c r="O41" i="1"/>
  <c r="H41" i="1"/>
  <c r="I41" i="1"/>
  <c r="N41" i="1"/>
  <c r="F41" i="1"/>
  <c r="O25" i="1"/>
  <c r="K25" i="1"/>
  <c r="J25" i="1"/>
  <c r="H25" i="1"/>
  <c r="N25" i="1"/>
  <c r="P25" i="1"/>
  <c r="L25" i="1"/>
  <c r="M25" i="1"/>
  <c r="I25" i="1"/>
  <c r="G25" i="1"/>
  <c r="R25" i="1"/>
  <c r="Q25" i="1"/>
  <c r="G7" i="1" l="1"/>
  <c r="H7" i="1"/>
  <c r="I7" i="1"/>
  <c r="J7" i="1"/>
  <c r="K7" i="1"/>
  <c r="L7" i="1"/>
  <c r="M7" i="1"/>
  <c r="N7" i="1"/>
  <c r="O7" i="1"/>
  <c r="P7" i="1"/>
  <c r="Q7" i="1"/>
  <c r="R7" i="1"/>
  <c r="F30" i="1" l="1"/>
  <c r="F25" i="1" s="1"/>
  <c r="S42" i="1" l="1"/>
  <c r="S43" i="1" l="1"/>
  <c r="S44" i="1"/>
  <c r="S58" i="1"/>
  <c r="S59" i="1"/>
  <c r="S6" i="1"/>
  <c r="S4" i="1"/>
  <c r="S67" i="1"/>
  <c r="S29" i="1"/>
  <c r="S30" i="1"/>
  <c r="S31" i="1"/>
  <c r="S26" i="1"/>
  <c r="S2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F7" i="1"/>
  <c r="AS28" i="3"/>
  <c r="I28" i="3"/>
  <c r="S28" i="3"/>
  <c r="C28" i="3"/>
  <c r="AM28" i="3"/>
  <c r="AF28" i="3"/>
  <c r="Z28" i="3"/>
  <c r="O28" i="3"/>
  <c r="S25" i="1" l="1"/>
  <c r="S7" i="1"/>
</calcChain>
</file>

<file path=xl/sharedStrings.xml><?xml version="1.0" encoding="utf-8"?>
<sst xmlns="http://schemas.openxmlformats.org/spreadsheetml/2006/main" count="428" uniqueCount="244">
  <si>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</si>
  <si>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</si>
  <si>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</si>
  <si>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</si>
  <si>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</si>
  <si>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</si>
  <si>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</si>
  <si>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</si>
  <si>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</si>
  <si>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</si>
  <si>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</si>
  <si>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</si>
  <si>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</si>
  <si>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</si>
  <si>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</si>
  <si>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</si>
  <si>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</si>
  <si>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</si>
  <si>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</si>
  <si>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</si>
  <si>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</si>
  <si>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</si>
  <si>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</si>
  <si>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т</t>
  </si>
  <si>
    <t>Технологиялық практика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</si>
  <si>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</si>
  <si>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</si>
  <si>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</si>
  <si>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</si>
  <si>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</si>
  <si>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</si>
  <si>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</si>
  <si>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</si>
  <si>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</si>
  <si>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</si>
  <si>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</si>
  <si>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</si>
  <si>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</si>
  <si>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</si>
  <si>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</si>
  <si>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</si>
  <si>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</si>
  <si>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</si>
  <si>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</si>
  <si>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</si>
  <si>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</si>
  <si>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</si>
  <si>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</si>
  <si>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</si>
  <si>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</si>
  <si>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</si>
  <si>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</si>
  <si>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</si>
  <si>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</si>
  <si>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</si>
  <si>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</si>
  <si>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</si>
  <si>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</si>
  <si>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</si>
  <si>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</si>
  <si>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</si>
  <si>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</si>
  <si>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</si>
  <si>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</si>
  <si>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</si>
  <si>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</si>
  <si>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</si>
  <si>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</si>
  <si>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</si>
  <si>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</si>
  <si>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</si>
  <si>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</si>
  <si>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</si>
  <si>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</si>
  <si>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</si>
  <si>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</si>
  <si>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</si>
  <si>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</si>
  <si>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</si>
  <si>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</si>
  <si>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</si>
  <si>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</si>
  <si>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</si>
  <si>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</si>
  <si>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</si>
  <si>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</si>
  <si>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</si>
  <si>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</si>
  <si>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</si>
  <si>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</si>
  <si>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</si>
  <si>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</si>
  <si>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</si>
  <si>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</si>
  <si>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</si>
  <si>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</si>
  <si>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</si>
  <si>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</si>
  <si>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</si>
  <si>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</si>
  <si>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</si>
  <si>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</si>
  <si>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</si>
  <si>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</si>
  <si>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</si>
  <si>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</si>
  <si>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</si>
  <si>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</si>
  <si>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</si>
  <si>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</si>
  <si>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</si>
  <si>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</si>
  <si>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</si>
  <si>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</si>
  <si>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</si>
  <si>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</si>
  <si>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</si>
  <si>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</si>
  <si>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</si>
  <si>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</si>
  <si>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</si>
  <si>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</si>
  <si>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</si>
  <si>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</si>
  <si>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</si>
  <si>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 xml:space="preserve">Шет тілі 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</si>
  <si>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</si>
  <si>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</si>
  <si>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</si>
  <si>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</si>
  <si>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</si>
  <si>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</si>
  <si>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</si>
  <si>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</si>
  <si>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ЖПБ.02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</si>
  <si>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</si>
  <si>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</si>
  <si>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</si>
  <si>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</si>
  <si>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</si>
  <si>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</si>
  <si>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</si>
  <si>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</si>
  <si>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</si>
  <si>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</si>
  <si>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</si>
  <si>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</si>
  <si>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</si>
  <si>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</si>
  <si>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</si>
  <si>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</si>
  <si>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</si>
  <si>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</si>
  <si>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</si>
  <si>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>Өзін-өзі тану</t>
  </si>
  <si>
    <t xml:space="preserve">Қазақ тілі </t>
  </si>
  <si>
    <t xml:space="preserve">Қазақ әдебиеті </t>
  </si>
  <si>
    <t xml:space="preserve">Орыс тілі </t>
  </si>
  <si>
    <t xml:space="preserve">Орыс әдебиеті </t>
  </si>
  <si>
    <t xml:space="preserve">География </t>
  </si>
  <si>
    <t>БМ</t>
  </si>
  <si>
    <t xml:space="preserve">Базалық модульдер </t>
  </si>
  <si>
    <t>БМ 01</t>
  </si>
  <si>
    <t>Кәсіптік қызмет аясында кәсіптік лексиканы қолдану</t>
  </si>
  <si>
    <t xml:space="preserve">Кәсіптік орыс тілі </t>
  </si>
  <si>
    <t xml:space="preserve">Кәсіптік  шет тілі </t>
  </si>
  <si>
    <t>БМ 02</t>
  </si>
  <si>
    <t xml:space="preserve">Мемлекеттік тілде іс жүргізу </t>
  </si>
  <si>
    <t>БМ 03</t>
  </si>
  <si>
    <t>Физикалық қасиеттерді дамыту және жетілдіру</t>
  </si>
  <si>
    <t>КМ</t>
  </si>
  <si>
    <t>Кәсіптік модульдер</t>
  </si>
  <si>
    <t>БҰАМ 01</t>
  </si>
  <si>
    <t>Білім беру ұйымы анықтайтын модульдер</t>
  </si>
  <si>
    <t>Аралық аттестаттау</t>
  </si>
  <si>
    <t>Қорытынды аттестаттау</t>
  </si>
  <si>
    <t>БМ 04</t>
  </si>
  <si>
    <t xml:space="preserve">Мәдениеттану </t>
  </si>
  <si>
    <t xml:space="preserve">Философия негіздері </t>
  </si>
  <si>
    <t xml:space="preserve">Әлеуметтану ж/е саясаттану </t>
  </si>
  <si>
    <t xml:space="preserve">Құқық негіздері </t>
  </si>
  <si>
    <t>БМ 05</t>
  </si>
  <si>
    <t>ДЖ 01</t>
  </si>
  <si>
    <t>АА 02</t>
  </si>
  <si>
    <t>К.00</t>
  </si>
  <si>
    <t xml:space="preserve">Консультация </t>
  </si>
  <si>
    <t>Ф.00</t>
  </si>
  <si>
    <t xml:space="preserve">Факультатив </t>
  </si>
  <si>
    <t>Міндетті  оқытуға жиыны</t>
  </si>
  <si>
    <t xml:space="preserve">Арнаулы  технологиялық пәндер цикл комиссиясы отырысында қаралып, мақұлданды. 
Қазақстан Республикасы  Білім және ғылым министрінің  2017 жылғы 31қазандағы  №553 
бұйрығының  406-қосымшасын басшылыққа ала отырып жасақталды
</t>
  </si>
  <si>
    <t xml:space="preserve">Ескерту:Қолданылған аббревиатуралар:      БҚ - базалық құзыреттілік;      КҚ - кәсіптік құзыреттілік;
            БМ - базалық модульдер;      КМ - кәсіптік модульдер
</t>
  </si>
  <si>
    <t>Еңбек қорғау</t>
  </si>
  <si>
    <t>Электротехника  электроника негіздерімен</t>
  </si>
  <si>
    <t>Физикалық география</t>
  </si>
  <si>
    <t>Геодезия</t>
  </si>
  <si>
    <t>Кәсіби қызметтегі ақпараттық технологиялар</t>
  </si>
  <si>
    <t>Картаны басуға дайындау</t>
  </si>
  <si>
    <t>Карта мен атласты басып шығару</t>
  </si>
  <si>
    <t>Өндірісті басқару және ұйымдастыру</t>
  </si>
  <si>
    <t>Жоғары геодезия</t>
  </si>
  <si>
    <t>Аэрофототүсірілім негіздері</t>
  </si>
  <si>
    <t>Аэросуреттерді дешифрлеу</t>
  </si>
  <si>
    <t xml:space="preserve">Спутниктік навигациялық жүйелер </t>
  </si>
  <si>
    <t>Аэфотосурет негіздері</t>
  </si>
  <si>
    <t>Топографиялық және құрылыстық сызу</t>
  </si>
  <si>
    <t>Қолданбалы геодезия</t>
  </si>
  <si>
    <t>Инженерлі -геодезиялық ізденістер</t>
  </si>
  <si>
    <t>Мемлекеттік кадастр негіздері</t>
  </si>
  <si>
    <t>Инженерлік құрылымдардың негіздері</t>
  </si>
  <si>
    <t>Cпутниктік навигациялық жүйелер</t>
  </si>
  <si>
    <t>Өндірістік практика</t>
  </si>
  <si>
    <t xml:space="preserve">Хаттама №_____ «___» ______2018 жыл
Төрайымы:____________________Г. Тұржанқызы
Аграрлы бөлім меңгерушісі _____________А.Удирова                                                                                                                                                                                      Директордың оқу ісі жөніндегі орынбасары _____________ М.С.Лапиденова   
</t>
  </si>
  <si>
    <t>Жер беті нүктелерінің координаттарын анықтау</t>
  </si>
  <si>
    <t>Тіршілік әрекеті қауіпсіздігі</t>
  </si>
  <si>
    <t>Кәсіптік қызметтегі ақпараттық технологиялар</t>
  </si>
  <si>
    <t>Жер үсті әдістерімен пландық биіктік негіздемелерін құру</t>
  </si>
  <si>
    <t>Топографо - геодезиялық жұмыстардың негізгі түрлерін орындау</t>
  </si>
  <si>
    <t>Топографо - геодезиялық жұмыстардың негізгі түрлерін орындаубойынша практика</t>
  </si>
  <si>
    <t>Инженерлік-геодезиялық жұмыстарды орындау</t>
  </si>
  <si>
    <t>Фотограмметрия негіздері</t>
  </si>
  <si>
    <t>Құрылымдарды жобалау және салу кезінде топографиялық және геодезиялық іздестіру жұмыстарын орындау.</t>
  </si>
  <si>
    <t>Фотограммметрия негіздері</t>
  </si>
  <si>
    <t>Инженерлік геодезиялық ізденістер</t>
  </si>
  <si>
    <t>Электронды геодезиялық өлшеу</t>
  </si>
  <si>
    <t>Аудандық және сызықтық құрылыстардың инженерлік –геодезиялық жұмыстарын орындау</t>
  </si>
  <si>
    <t>Топографо - геодезиялық және инженерлік -геодезиялық жұмыстардың негізгі түрлерін орындау</t>
  </si>
  <si>
    <t>Инженерлік құрылымдардың құрылысы мен пайдалану кезінде инженерлік –геодезиялық жұмыстарды, сондай-ақ инженерлік –геологиялық және инженерлік –гидрологиялық ізденістер орындау.</t>
  </si>
  <si>
    <t>Геопақпараттық  жүйелер</t>
  </si>
  <si>
    <t>Метрология, стандарттау және сертификаттау</t>
  </si>
  <si>
    <t>Геоақпараттық технологияларды қолдана отырып, кеңселік инженерлік геодезиялық жұмыстарды орындау</t>
  </si>
  <si>
    <t>ИГЖ камералдық тәжірибе</t>
  </si>
  <si>
    <t>Топографо- геодезиялық өндірісті ұйымдастырушылық, техникалық, құқықтық, метрологиялық, кадастрлық талаптарды қамтамасыз ету және жерсеріктік өлшеулер орындау</t>
  </si>
  <si>
    <t>Кәсіптік қызметте экономиканың базалық білімі мен кәсіпкерлік негіздерін қолдану</t>
  </si>
  <si>
    <t>Ақпараттық-коммуникациялық және цифрлық технологияларды қолдану</t>
  </si>
  <si>
    <t>Қоғам мен еңбек ұжымында әлеуметтендіру және бейімдеу үшін әлеуметтік ғылым негіздерін қолдану</t>
  </si>
  <si>
    <t xml:space="preserve"> Кәсіпкерлік негіздері </t>
  </si>
  <si>
    <t>ДА</t>
  </si>
  <si>
    <t xml:space="preserve">Дипломды жобалау </t>
  </si>
  <si>
    <t>.</t>
  </si>
  <si>
    <t>Ө</t>
  </si>
  <si>
    <t>ө- өндіріс.пр</t>
  </si>
  <si>
    <t>Мамандығы: 0713000 "Геодезия және картография"</t>
  </si>
  <si>
    <t>Біліктілігі: 071303 3 "Техник-аэрофотогеодезист"</t>
  </si>
  <si>
    <t>2020-2021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</si>
</sst>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4" fillId="0" borderId="1" xfId="0" applyFont="1" applyBorder="1"/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3" fillId="0" borderId="1" xfId="0" applyNumberFormat="1" applyFont="1" applyBorder="1"/>
    <xf numFmtId="0" fontId="9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49" fontId="21" fillId="0" borderId="1" xfId="0" applyNumberFormat="1" applyFont="1" applyBorder="1"/>
    <xf numFmtId="0" fontId="21" fillId="0" borderId="1" xfId="0" applyFont="1" applyBorder="1"/>
    <xf numFmtId="49" fontId="21" fillId="0" borderId="1" xfId="0" applyNumberFormat="1" applyFont="1" applyBorder="1" applyAlignment="1"/>
    <xf numFmtId="49" fontId="22" fillId="0" borderId="1" xfId="0" applyNumberFormat="1" applyFont="1" applyBorder="1"/>
    <xf numFmtId="0" fontId="22" fillId="0" borderId="1" xfId="0" applyFont="1" applyBorder="1"/>
    <xf numFmtId="49" fontId="9" fillId="0" borderId="1" xfId="0" applyNumberFormat="1" applyFont="1" applyBorder="1"/>
    <xf numFmtId="0" fontId="9" fillId="0" borderId="1" xfId="0" applyFont="1" applyBorder="1"/>
    <xf numFmtId="49" fontId="3" fillId="0" borderId="0" xfId="0" applyNumberFormat="1" applyFont="1"/>
    <xf numFmtId="0" fontId="17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11" fillId="0" borderId="0" xfId="0" applyFont="1" applyBorder="1" applyAlignment="1">
      <alignment horizontal="left" vertical="top" wrapText="1"/>
    </xf>
    <xf numFmtId="49" fontId="13" fillId="0" borderId="0" xfId="0" applyNumberFormat="1" applyFont="1"/>
    <xf numFmtId="49" fontId="23" fillId="0" borderId="1" xfId="0" applyNumberFormat="1" applyFont="1" applyBorder="1"/>
    <xf numFmtId="0" fontId="14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/>
    </xf>
    <xf numFmtId="1" fontId="18" fillId="0" borderId="0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/>
    </xf>
    <xf numFmtId="1" fontId="18" fillId="0" borderId="1" xfId="0" applyNumberFormat="1" applyFont="1" applyBorder="1" applyAlignment="1">
      <alignment vertical="center"/>
    </xf>
    <xf numFmtId="49" fontId="24" fillId="0" borderId="0" xfId="0" applyNumberFormat="1" applyFont="1"/>
    <xf numFmtId="49" fontId="4" fillId="0" borderId="0" xfId="0" applyNumberFormat="1" applyFont="1"/>
    <xf numFmtId="0" fontId="4" fillId="0" borderId="0" xfId="0" applyFont="1"/>
    <xf numFmtId="0" fontId="24" fillId="0" borderId="0" xfId="0" applyFont="1"/>
    <xf numFmtId="49" fontId="10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6" fillId="0" borderId="0" xfId="0" applyFont="1"/>
    <xf numFmtId="0" fontId="6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7" fillId="0" borderId="1" xfId="0" applyFont="1" applyBorder="1" applyAlignment="1">
      <alignment wrapText="1"/>
    </xf>
    <xf numFmtId="0" fontId="28" fillId="0" borderId="1" xfId="0" applyFont="1" applyBorder="1" applyAlignment="1">
      <alignment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7" fillId="0" borderId="1" xfId="0" applyFont="1" applyBorder="1" applyAlignment="1"/>
    <xf numFmtId="0" fontId="11" fillId="0" borderId="1" xfId="0" applyFont="1" applyBorder="1"/>
    <xf numFmtId="0" fontId="13" fillId="0" borderId="1" xfId="0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9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2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1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2" fillId="0" borderId="0" xfId="0" applyFont="1" applyAlignment="1">
      <alignment vertical="top" wrapText="1"/>
    </xf>
    <xf numFmtId="0" fontId="32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3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33" fillId="0" borderId="1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/>
    </xf>
    <xf numFmtId="0" fontId="27" fillId="0" borderId="2" xfId="0" applyFont="1" applyBorder="1" applyAlignment="1">
      <alignment vertical="center" wrapText="1"/>
    </xf>
    <xf numFmtId="0" fontId="27" fillId="0" borderId="6" xfId="0" applyFont="1" applyBorder="1" applyAlignment="1">
      <alignment vertical="center" wrapText="1"/>
    </xf>
    <xf numFmtId="0" fontId="9" fillId="0" borderId="0" xfId="0" applyFont="1"/>
    <xf numFmtId="0" fontId="35" fillId="0" borderId="6" xfId="0" applyFont="1" applyBorder="1" applyAlignment="1">
      <alignment vertical="center" wrapText="1"/>
    </xf>
    <xf numFmtId="49" fontId="5" fillId="0" borderId="0" xfId="0" applyNumberFormat="1" applyFont="1" applyBorder="1"/>
    <xf numFmtId="49" fontId="9" fillId="0" borderId="0" xfId="0" applyNumberFormat="1" applyFont="1" applyBorder="1"/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27" fillId="0" borderId="6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26" fillId="0" borderId="0" xfId="0" applyFont="1" applyAlignment="1">
      <alignment horizontal="center" wrapText="1"/>
    </xf>
    <xf numFmtId="0" fontId="26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1" fontId="18" fillId="0" borderId="3" xfId="0" applyNumberFormat="1" applyFont="1" applyBorder="1" applyAlignment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1" fontId="18" fillId="0" borderId="5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0" fontId="16" fillId="0" borderId="8" xfId="0" applyFont="1" applyBorder="1" applyAlignment="1">
      <alignment horizontal="center" vertical="center"/>
    </xf>
    <xf numFmtId="0" fontId="0" fillId="0" borderId="8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6"/>
  <sheetViews>
    <sheetView zoomScaleNormal="100" workbookViewId="0">
      <pane ySplit="4" topLeftCell="A79" activePane="bottomLeft" state="frozen"/>
      <selection pane="bottomLeft" activeCell="P84" sqref="P84"/>
    </sheetView>
  </sheetViews>
  <sheetFormatPr defaultColWidth="9.140625" defaultRowHeight="15" x14ac:dyDescent="0.25"/>
  <cols>
    <col min="1" max="1" width="17.140625" style="42" customWidth="1"/>
    <col min="2" max="2" width="45" style="42" customWidth="1"/>
    <col min="3" max="3" width="8.140625" style="44" customWidth="1"/>
    <col min="4" max="4" width="6.5703125" style="44" customWidth="1"/>
    <col min="5" max="5" width="8.7109375" style="44" customWidth="1"/>
    <col min="6" max="6" width="12.42578125" style="44" customWidth="1"/>
    <col min="7" max="7" width="7.42578125" style="44" customWidth="1"/>
    <col min="8" max="9" width="8.28515625" style="44" customWidth="1"/>
    <col min="10" max="10" width="9.5703125" style="44" customWidth="1"/>
    <col min="11" max="11" width="6.7109375" style="44" customWidth="1"/>
    <col min="12" max="12" width="5.85546875" style="44" customWidth="1"/>
    <col min="13" max="14" width="5.140625" style="44" customWidth="1"/>
    <col min="15" max="15" width="6" style="111" customWidth="1"/>
    <col min="16" max="16" width="6.140625" style="111" customWidth="1"/>
    <col min="17" max="17" width="6.5703125" style="42" customWidth="1"/>
    <col min="18" max="18" width="5.7109375" style="89" customWidth="1"/>
    <col min="19" max="16384" width="9.140625" style="42"/>
  </cols>
  <sheetData>
    <row r="1" spans="1:24" ht="15.75" customHeight="1" x14ac:dyDescent="0.25">
      <c r="A1" s="165" t="s">
        <v>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41"/>
      <c r="T1" s="41"/>
      <c r="U1" s="41"/>
      <c r="V1" s="41"/>
      <c r="W1" s="41"/>
      <c r="X1" s="41"/>
    </row>
    <row r="2" spans="1:24" ht="26.25" customHeight="1" x14ac:dyDescent="0.25">
      <c r="A2" s="166" t="s">
        <v>1</v>
      </c>
      <c r="B2" s="168" t="s">
        <v>2</v>
      </c>
      <c r="C2" s="149" t="s">
        <v>3</v>
      </c>
      <c r="D2" s="150"/>
      <c r="E2" s="151"/>
      <c r="F2" s="149" t="s">
        <v>4</v>
      </c>
      <c r="G2" s="150"/>
      <c r="H2" s="150"/>
      <c r="I2" s="151"/>
      <c r="J2" s="167" t="s">
        <v>5</v>
      </c>
      <c r="K2" s="167" t="s">
        <v>6</v>
      </c>
      <c r="L2" s="167"/>
      <c r="M2" s="167"/>
      <c r="N2" s="167"/>
      <c r="O2" s="167"/>
      <c r="P2" s="167"/>
      <c r="Q2" s="167"/>
      <c r="R2" s="167"/>
      <c r="S2" s="41"/>
      <c r="T2" s="41"/>
      <c r="U2" s="41"/>
      <c r="V2" s="41"/>
      <c r="W2" s="41"/>
      <c r="X2" s="41"/>
    </row>
    <row r="3" spans="1:24" ht="15.75" customHeight="1" x14ac:dyDescent="0.25">
      <c r="A3" s="166"/>
      <c r="B3" s="169"/>
      <c r="C3" s="167" t="s">
        <v>7</v>
      </c>
      <c r="D3" s="167" t="s">
        <v>8</v>
      </c>
      <c r="E3" s="167" t="s">
        <v>9</v>
      </c>
      <c r="F3" s="167" t="s">
        <v>10</v>
      </c>
      <c r="G3" s="149" t="s">
        <v>11</v>
      </c>
      <c r="H3" s="150"/>
      <c r="I3" s="151"/>
      <c r="J3" s="167"/>
      <c r="K3" s="152" t="s">
        <v>12</v>
      </c>
      <c r="L3" s="153"/>
      <c r="M3" s="152" t="s">
        <v>13</v>
      </c>
      <c r="N3" s="153"/>
      <c r="O3" s="152" t="s">
        <v>14</v>
      </c>
      <c r="P3" s="153"/>
      <c r="Q3" s="152" t="s">
        <v>15</v>
      </c>
      <c r="R3" s="153"/>
      <c r="S3" s="41"/>
      <c r="T3" s="41"/>
      <c r="U3" s="41"/>
      <c r="V3" s="41"/>
      <c r="W3" s="41"/>
      <c r="X3" s="41"/>
    </row>
    <row r="4" spans="1:24" ht="14.25" customHeight="1" x14ac:dyDescent="0.25">
      <c r="A4" s="166"/>
      <c r="B4" s="170"/>
      <c r="C4" s="167"/>
      <c r="D4" s="167"/>
      <c r="E4" s="167"/>
      <c r="F4" s="167"/>
      <c r="G4" s="1" t="s">
        <v>16</v>
      </c>
      <c r="H4" s="1" t="s">
        <v>17</v>
      </c>
      <c r="I4" s="60" t="s">
        <v>130</v>
      </c>
      <c r="J4" s="167"/>
      <c r="K4" s="1"/>
      <c r="L4" s="1"/>
      <c r="M4" s="1"/>
      <c r="N4" s="1"/>
      <c r="O4" s="95"/>
      <c r="P4" s="95"/>
      <c r="Q4" s="1"/>
      <c r="R4" s="65"/>
      <c r="S4" s="41">
        <f>SUM(K4:R4)</f>
        <v>0</v>
      </c>
      <c r="T4" s="41"/>
      <c r="U4" s="41"/>
      <c r="V4" s="41"/>
      <c r="W4" s="41"/>
      <c r="X4" s="41"/>
    </row>
    <row r="5" spans="1:24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60"/>
      <c r="J5" s="1">
        <v>9</v>
      </c>
      <c r="K5" s="1">
        <v>10</v>
      </c>
      <c r="L5" s="1">
        <v>11</v>
      </c>
      <c r="M5" s="1">
        <v>12</v>
      </c>
      <c r="N5" s="1">
        <v>13</v>
      </c>
      <c r="O5" s="95">
        <v>14</v>
      </c>
      <c r="P5" s="95">
        <v>15</v>
      </c>
      <c r="Q5" s="1">
        <v>16</v>
      </c>
      <c r="R5" s="66">
        <v>17</v>
      </c>
      <c r="S5" s="41"/>
      <c r="T5" s="41"/>
      <c r="U5" s="41"/>
      <c r="V5" s="41"/>
      <c r="W5" s="41"/>
      <c r="X5" s="41"/>
    </row>
    <row r="6" spans="1:24" x14ac:dyDescent="0.25">
      <c r="A6" s="61"/>
      <c r="B6" s="61"/>
      <c r="C6" s="61"/>
      <c r="D6" s="61"/>
      <c r="E6" s="61"/>
      <c r="F6" s="61"/>
      <c r="G6" s="61"/>
      <c r="H6" s="61"/>
      <c r="I6" s="61"/>
      <c r="J6" s="61"/>
      <c r="K6" s="61">
        <v>684</v>
      </c>
      <c r="L6" s="61">
        <v>720</v>
      </c>
      <c r="M6" s="1">
        <v>540</v>
      </c>
      <c r="N6" s="1">
        <v>540</v>
      </c>
      <c r="O6" s="95">
        <v>540</v>
      </c>
      <c r="P6" s="95">
        <v>432</v>
      </c>
      <c r="Q6" s="1">
        <v>324</v>
      </c>
      <c r="R6" s="66">
        <v>180</v>
      </c>
      <c r="S6" s="41">
        <f>SUM(K6:R6)</f>
        <v>3960</v>
      </c>
      <c r="T6" s="41"/>
      <c r="U6" s="41"/>
      <c r="V6" s="41"/>
      <c r="W6" s="41"/>
      <c r="X6" s="41"/>
    </row>
    <row r="7" spans="1:24" ht="15" customHeight="1" x14ac:dyDescent="0.25">
      <c r="A7" s="3" t="s">
        <v>131</v>
      </c>
      <c r="B7" s="3" t="s">
        <v>132</v>
      </c>
      <c r="C7" s="4"/>
      <c r="D7" s="4"/>
      <c r="E7" s="4"/>
      <c r="F7" s="4">
        <f t="shared" ref="F7:R7" si="0">F8+F9+F10+F11+F12+F13+F14+F15+F16+F17+F18+F19+F20+F21+F22+F23+F24</f>
        <v>1448</v>
      </c>
      <c r="G7" s="4">
        <f t="shared" si="0"/>
        <v>1242</v>
      </c>
      <c r="H7" s="4">
        <f t="shared" si="0"/>
        <v>206</v>
      </c>
      <c r="I7" s="4">
        <f t="shared" si="0"/>
        <v>0</v>
      </c>
      <c r="J7" s="4">
        <f t="shared" si="0"/>
        <v>0</v>
      </c>
      <c r="K7" s="4">
        <f t="shared" si="0"/>
        <v>684</v>
      </c>
      <c r="L7" s="4">
        <f t="shared" si="0"/>
        <v>764</v>
      </c>
      <c r="M7" s="4">
        <f t="shared" si="0"/>
        <v>0</v>
      </c>
      <c r="N7" s="4">
        <f t="shared" si="0"/>
        <v>0</v>
      </c>
      <c r="O7" s="4">
        <f t="shared" si="0"/>
        <v>0</v>
      </c>
      <c r="P7" s="4">
        <f t="shared" si="0"/>
        <v>0</v>
      </c>
      <c r="Q7" s="4">
        <f t="shared" si="0"/>
        <v>0</v>
      </c>
      <c r="R7" s="4">
        <f t="shared" si="0"/>
        <v>0</v>
      </c>
      <c r="S7" s="41">
        <f>SUM(K7:R7)</f>
        <v>1448</v>
      </c>
      <c r="T7" s="41"/>
      <c r="U7" s="41"/>
      <c r="V7" s="41"/>
      <c r="W7" s="41"/>
      <c r="X7" s="41"/>
    </row>
    <row r="8" spans="1:24" ht="15" customHeight="1" x14ac:dyDescent="0.25">
      <c r="A8" s="70" t="s">
        <v>133</v>
      </c>
      <c r="B8" s="70" t="s">
        <v>155</v>
      </c>
      <c r="C8" s="6"/>
      <c r="D8" s="6"/>
      <c r="E8" s="6"/>
      <c r="F8" s="71">
        <v>62</v>
      </c>
      <c r="G8" s="71">
        <v>62</v>
      </c>
      <c r="H8" s="72"/>
      <c r="I8" s="6"/>
      <c r="J8" s="6"/>
      <c r="K8" s="71">
        <v>36</v>
      </c>
      <c r="L8" s="71">
        <v>26</v>
      </c>
      <c r="M8" s="6"/>
      <c r="N8" s="4"/>
      <c r="O8" s="4"/>
      <c r="P8" s="4"/>
      <c r="Q8" s="4"/>
      <c r="R8" s="86"/>
      <c r="S8" s="41">
        <f t="shared" ref="S8:S23" si="1">SUM(K8:R8)</f>
        <v>62</v>
      </c>
      <c r="T8" s="41"/>
      <c r="U8" s="41"/>
      <c r="V8" s="41"/>
      <c r="W8" s="41"/>
      <c r="X8" s="41"/>
    </row>
    <row r="9" spans="1:24" ht="18" customHeight="1" x14ac:dyDescent="0.25">
      <c r="A9" s="70" t="s">
        <v>133</v>
      </c>
      <c r="B9" s="70" t="s">
        <v>156</v>
      </c>
      <c r="C9" s="43">
        <v>2</v>
      </c>
      <c r="D9" s="43"/>
      <c r="E9" s="43"/>
      <c r="F9" s="71">
        <v>94</v>
      </c>
      <c r="G9" s="71">
        <v>94</v>
      </c>
      <c r="H9" s="72"/>
      <c r="I9" s="43"/>
      <c r="J9" s="43"/>
      <c r="K9" s="71">
        <v>48</v>
      </c>
      <c r="L9" s="71">
        <v>46</v>
      </c>
      <c r="M9" s="43"/>
      <c r="N9" s="43"/>
      <c r="O9" s="106"/>
      <c r="P9" s="4"/>
      <c r="Q9" s="4"/>
      <c r="R9" s="86"/>
      <c r="S9" s="41">
        <f t="shared" si="1"/>
        <v>94</v>
      </c>
      <c r="T9" s="41"/>
      <c r="U9" s="41"/>
      <c r="V9" s="41"/>
      <c r="W9" s="41"/>
      <c r="X9" s="41"/>
    </row>
    <row r="10" spans="1:24" ht="15.75" x14ac:dyDescent="0.25">
      <c r="A10" s="70" t="s">
        <v>134</v>
      </c>
      <c r="B10" s="70" t="s">
        <v>157</v>
      </c>
      <c r="C10" s="43">
        <v>2</v>
      </c>
      <c r="D10" s="43"/>
      <c r="E10" s="43"/>
      <c r="F10" s="71">
        <v>94</v>
      </c>
      <c r="G10" s="71"/>
      <c r="H10" s="71">
        <v>94</v>
      </c>
      <c r="I10" s="43"/>
      <c r="J10" s="43"/>
      <c r="K10" s="71">
        <v>40</v>
      </c>
      <c r="L10" s="71">
        <v>54</v>
      </c>
      <c r="M10" s="43"/>
      <c r="N10" s="43"/>
      <c r="O10" s="106"/>
      <c r="P10" s="4"/>
      <c r="Q10" s="4"/>
      <c r="R10" s="86"/>
      <c r="S10" s="41">
        <f t="shared" si="1"/>
        <v>94</v>
      </c>
      <c r="T10" s="41"/>
      <c r="U10" s="41"/>
      <c r="V10" s="41"/>
      <c r="W10" s="41"/>
      <c r="X10" s="41"/>
    </row>
    <row r="11" spans="1:24" ht="15.75" x14ac:dyDescent="0.25">
      <c r="A11" s="70" t="s">
        <v>134</v>
      </c>
      <c r="B11" s="70" t="s">
        <v>158</v>
      </c>
      <c r="C11" s="43"/>
      <c r="D11" s="43"/>
      <c r="E11" s="43"/>
      <c r="F11" s="71">
        <v>62</v>
      </c>
      <c r="G11" s="71">
        <v>62</v>
      </c>
      <c r="H11" s="71"/>
      <c r="I11" s="43"/>
      <c r="J11" s="43"/>
      <c r="K11" s="71">
        <v>28</v>
      </c>
      <c r="L11" s="71">
        <v>34</v>
      </c>
      <c r="M11" s="43"/>
      <c r="N11" s="43"/>
      <c r="O11" s="106"/>
      <c r="P11" s="4"/>
      <c r="Q11" s="4"/>
      <c r="R11" s="86"/>
      <c r="S11" s="41">
        <f t="shared" si="1"/>
        <v>62</v>
      </c>
      <c r="T11" s="41"/>
      <c r="U11" s="41"/>
      <c r="V11" s="41"/>
      <c r="W11" s="41"/>
      <c r="X11" s="41"/>
    </row>
    <row r="12" spans="1:24" ht="15.75" x14ac:dyDescent="0.25">
      <c r="A12" s="70" t="s">
        <v>135</v>
      </c>
      <c r="B12" s="70" t="s">
        <v>125</v>
      </c>
      <c r="C12" s="4"/>
      <c r="D12" s="43">
        <v>2</v>
      </c>
      <c r="E12" s="6"/>
      <c r="F12" s="71">
        <v>72</v>
      </c>
      <c r="G12" s="71"/>
      <c r="H12" s="71">
        <v>72</v>
      </c>
      <c r="I12" s="6"/>
      <c r="J12" s="6"/>
      <c r="K12" s="71">
        <v>36</v>
      </c>
      <c r="L12" s="71">
        <v>36</v>
      </c>
      <c r="M12" s="6"/>
      <c r="N12" s="4"/>
      <c r="O12" s="4"/>
      <c r="P12" s="4"/>
      <c r="Q12" s="4"/>
      <c r="R12" s="86"/>
      <c r="S12" s="41">
        <f t="shared" si="1"/>
        <v>72</v>
      </c>
      <c r="T12" s="41"/>
      <c r="U12" s="41"/>
      <c r="V12" s="41"/>
      <c r="W12" s="41"/>
      <c r="X12" s="41"/>
    </row>
    <row r="13" spans="1:24" ht="15.75" x14ac:dyDescent="0.25">
      <c r="A13" s="70" t="s">
        <v>136</v>
      </c>
      <c r="B13" s="70" t="s">
        <v>137</v>
      </c>
      <c r="C13" s="4"/>
      <c r="D13" s="43">
        <v>1</v>
      </c>
      <c r="E13" s="6"/>
      <c r="F13" s="71">
        <v>58</v>
      </c>
      <c r="G13" s="71">
        <v>58</v>
      </c>
      <c r="H13" s="71"/>
      <c r="I13" s="6"/>
      <c r="J13" s="6"/>
      <c r="K13" s="71">
        <v>58</v>
      </c>
      <c r="L13" s="71"/>
      <c r="M13" s="6"/>
      <c r="N13" s="4"/>
      <c r="O13" s="4"/>
      <c r="P13" s="4"/>
      <c r="Q13" s="4"/>
      <c r="R13" s="86"/>
      <c r="S13" s="41">
        <f t="shared" si="1"/>
        <v>58</v>
      </c>
      <c r="T13" s="41"/>
      <c r="U13" s="41"/>
      <c r="V13" s="41"/>
      <c r="W13" s="41"/>
      <c r="X13" s="41"/>
    </row>
    <row r="14" spans="1:24" ht="15.75" x14ac:dyDescent="0.25">
      <c r="A14" s="70" t="s">
        <v>138</v>
      </c>
      <c r="B14" s="70" t="s">
        <v>18</v>
      </c>
      <c r="C14" s="4">
        <v>2</v>
      </c>
      <c r="D14" s="43"/>
      <c r="E14" s="6"/>
      <c r="F14" s="71">
        <v>80</v>
      </c>
      <c r="G14" s="71">
        <v>80</v>
      </c>
      <c r="H14" s="71"/>
      <c r="I14" s="6"/>
      <c r="J14" s="6"/>
      <c r="K14" s="71">
        <v>38</v>
      </c>
      <c r="L14" s="71">
        <v>42</v>
      </c>
      <c r="M14" s="6"/>
      <c r="N14" s="4"/>
      <c r="O14" s="4"/>
      <c r="P14" s="4"/>
      <c r="Q14" s="4"/>
      <c r="R14" s="86"/>
      <c r="S14" s="41">
        <f t="shared" si="1"/>
        <v>80</v>
      </c>
      <c r="T14" s="41"/>
      <c r="U14" s="41"/>
      <c r="V14" s="41"/>
      <c r="W14" s="41"/>
      <c r="X14" s="41"/>
    </row>
    <row r="15" spans="1:24" ht="15.75" x14ac:dyDescent="0.25">
      <c r="A15" s="70" t="s">
        <v>139</v>
      </c>
      <c r="B15" s="70" t="s">
        <v>140</v>
      </c>
      <c r="C15" s="6"/>
      <c r="D15" s="43">
        <v>2</v>
      </c>
      <c r="E15" s="6"/>
      <c r="F15" s="71">
        <v>58</v>
      </c>
      <c r="G15" s="71">
        <v>58</v>
      </c>
      <c r="H15" s="71"/>
      <c r="I15" s="6"/>
      <c r="J15" s="6"/>
      <c r="K15" s="72"/>
      <c r="L15" s="71">
        <v>58</v>
      </c>
      <c r="M15" s="6"/>
      <c r="N15" s="4"/>
      <c r="O15" s="4"/>
      <c r="P15" s="4"/>
      <c r="Q15" s="4"/>
      <c r="R15" s="86"/>
      <c r="S15" s="41">
        <f t="shared" si="1"/>
        <v>58</v>
      </c>
      <c r="T15" s="41"/>
      <c r="U15" s="41"/>
      <c r="V15" s="41"/>
      <c r="W15" s="41"/>
      <c r="X15" s="41"/>
    </row>
    <row r="16" spans="1:24" ht="15.75" x14ac:dyDescent="0.25">
      <c r="A16" s="70" t="s">
        <v>141</v>
      </c>
      <c r="B16" s="70" t="s">
        <v>142</v>
      </c>
      <c r="C16" s="4">
        <v>2</v>
      </c>
      <c r="D16" s="43"/>
      <c r="E16" s="6"/>
      <c r="F16" s="71">
        <v>156</v>
      </c>
      <c r="G16" s="71">
        <v>156</v>
      </c>
      <c r="H16" s="71"/>
      <c r="I16" s="6"/>
      <c r="J16" s="6"/>
      <c r="K16" s="71">
        <v>76</v>
      </c>
      <c r="L16" s="71">
        <v>80</v>
      </c>
      <c r="M16" s="6"/>
      <c r="N16" s="4"/>
      <c r="O16" s="4"/>
      <c r="P16" s="4"/>
      <c r="Q16" s="4"/>
      <c r="R16" s="86"/>
      <c r="S16" s="41">
        <f t="shared" si="1"/>
        <v>156</v>
      </c>
      <c r="T16" s="41"/>
      <c r="U16" s="41"/>
      <c r="V16" s="41"/>
      <c r="W16" s="41"/>
      <c r="X16" s="41"/>
    </row>
    <row r="17" spans="1:24" ht="15.75" x14ac:dyDescent="0.25">
      <c r="A17" s="70" t="s">
        <v>143</v>
      </c>
      <c r="B17" s="70" t="s">
        <v>144</v>
      </c>
      <c r="C17" s="4"/>
      <c r="D17" s="43">
        <v>1</v>
      </c>
      <c r="E17" s="6"/>
      <c r="F17" s="71">
        <v>96</v>
      </c>
      <c r="G17" s="71">
        <v>56</v>
      </c>
      <c r="H17" s="71">
        <v>40</v>
      </c>
      <c r="I17" s="6"/>
      <c r="J17" s="6"/>
      <c r="K17" s="71">
        <v>38</v>
      </c>
      <c r="L17" s="71">
        <v>58</v>
      </c>
      <c r="M17" s="6"/>
      <c r="N17" s="4"/>
      <c r="O17" s="4"/>
      <c r="P17" s="4"/>
      <c r="Q17" s="4"/>
      <c r="R17" s="86"/>
      <c r="S17" s="41">
        <f t="shared" si="1"/>
        <v>96</v>
      </c>
      <c r="T17" s="41"/>
      <c r="U17" s="41"/>
      <c r="V17" s="41"/>
      <c r="W17" s="41"/>
      <c r="X17" s="41"/>
    </row>
    <row r="18" spans="1:24" ht="15.75" x14ac:dyDescent="0.25">
      <c r="A18" s="70" t="s">
        <v>145</v>
      </c>
      <c r="B18" s="70" t="s">
        <v>126</v>
      </c>
      <c r="C18" s="4">
        <v>2</v>
      </c>
      <c r="D18" s="43"/>
      <c r="E18" s="6"/>
      <c r="F18" s="71">
        <v>156</v>
      </c>
      <c r="G18" s="71">
        <v>156</v>
      </c>
      <c r="H18" s="72"/>
      <c r="I18" s="6"/>
      <c r="J18" s="6"/>
      <c r="K18" s="71">
        <v>76</v>
      </c>
      <c r="L18" s="71">
        <v>80</v>
      </c>
      <c r="M18" s="6"/>
      <c r="N18" s="4"/>
      <c r="O18" s="4"/>
      <c r="P18" s="4"/>
      <c r="Q18" s="4"/>
      <c r="R18" s="86"/>
      <c r="S18" s="41">
        <f t="shared" si="1"/>
        <v>156</v>
      </c>
      <c r="T18" s="41"/>
      <c r="U18" s="41"/>
      <c r="V18" s="41"/>
      <c r="W18" s="41"/>
      <c r="X18" s="41"/>
    </row>
    <row r="19" spans="1:24" ht="15.75" x14ac:dyDescent="0.25">
      <c r="A19" s="70" t="s">
        <v>146</v>
      </c>
      <c r="B19" s="70" t="s">
        <v>127</v>
      </c>
      <c r="C19" s="4"/>
      <c r="D19" s="43">
        <v>2</v>
      </c>
      <c r="E19" s="6"/>
      <c r="F19" s="71">
        <v>80</v>
      </c>
      <c r="G19" s="71">
        <v>80</v>
      </c>
      <c r="H19" s="72"/>
      <c r="I19" s="6"/>
      <c r="J19" s="6"/>
      <c r="K19" s="71">
        <v>34</v>
      </c>
      <c r="L19" s="71">
        <v>46</v>
      </c>
      <c r="M19" s="6"/>
      <c r="N19" s="4"/>
      <c r="O19" s="4"/>
      <c r="P19" s="4"/>
      <c r="Q19" s="4"/>
      <c r="R19" s="86"/>
      <c r="S19" s="41">
        <f t="shared" si="1"/>
        <v>80</v>
      </c>
      <c r="T19" s="41"/>
      <c r="U19" s="41"/>
      <c r="V19" s="41"/>
      <c r="W19" s="41"/>
      <c r="X19" s="41"/>
    </row>
    <row r="20" spans="1:24" ht="15.75" x14ac:dyDescent="0.25">
      <c r="A20" s="70" t="s">
        <v>147</v>
      </c>
      <c r="B20" s="70" t="s">
        <v>148</v>
      </c>
      <c r="C20" s="6"/>
      <c r="D20" s="43">
        <v>1</v>
      </c>
      <c r="E20" s="43"/>
      <c r="F20" s="71">
        <v>44</v>
      </c>
      <c r="G20" s="71">
        <v>44</v>
      </c>
      <c r="H20" s="71"/>
      <c r="I20" s="43"/>
      <c r="J20" s="43"/>
      <c r="K20" s="71">
        <v>44</v>
      </c>
      <c r="L20" s="71"/>
      <c r="M20" s="43"/>
      <c r="N20" s="43"/>
      <c r="O20" s="106"/>
      <c r="P20" s="4"/>
      <c r="Q20" s="4"/>
      <c r="R20" s="86"/>
      <c r="S20" s="41">
        <f t="shared" si="1"/>
        <v>44</v>
      </c>
      <c r="T20" s="41"/>
      <c r="U20" s="41"/>
      <c r="V20" s="41"/>
      <c r="W20" s="41"/>
      <c r="X20" s="41"/>
    </row>
    <row r="21" spans="1:24" ht="15.75" x14ac:dyDescent="0.25">
      <c r="A21" s="70" t="s">
        <v>149</v>
      </c>
      <c r="B21" s="70" t="s">
        <v>159</v>
      </c>
      <c r="C21" s="43"/>
      <c r="D21" s="43">
        <v>2</v>
      </c>
      <c r="E21" s="43"/>
      <c r="F21" s="71">
        <v>40</v>
      </c>
      <c r="G21" s="71">
        <v>40</v>
      </c>
      <c r="H21" s="71"/>
      <c r="I21" s="43"/>
      <c r="J21" s="43"/>
      <c r="K21" s="71"/>
      <c r="L21" s="71">
        <v>40</v>
      </c>
      <c r="M21" s="43"/>
      <c r="N21" s="4"/>
      <c r="O21" s="4"/>
      <c r="P21" s="4"/>
      <c r="Q21" s="4"/>
      <c r="R21" s="86"/>
      <c r="S21" s="41">
        <f t="shared" si="1"/>
        <v>40</v>
      </c>
      <c r="T21" s="41"/>
      <c r="U21" s="41"/>
      <c r="V21" s="41"/>
      <c r="W21" s="41"/>
      <c r="X21" s="41"/>
    </row>
    <row r="22" spans="1:24" ht="15.75" x14ac:dyDescent="0.25">
      <c r="A22" s="70" t="s">
        <v>150</v>
      </c>
      <c r="B22" s="70" t="s">
        <v>151</v>
      </c>
      <c r="C22" s="4"/>
      <c r="D22" s="6">
        <v>2</v>
      </c>
      <c r="E22" s="6"/>
      <c r="F22" s="71">
        <v>100</v>
      </c>
      <c r="G22" s="71">
        <v>100</v>
      </c>
      <c r="H22" s="71"/>
      <c r="I22" s="6"/>
      <c r="J22" s="6"/>
      <c r="K22" s="71">
        <v>36</v>
      </c>
      <c r="L22" s="71">
        <v>64</v>
      </c>
      <c r="M22" s="6"/>
      <c r="N22" s="4"/>
      <c r="O22" s="4"/>
      <c r="P22" s="4"/>
      <c r="Q22" s="4"/>
      <c r="R22" s="86"/>
      <c r="S22" s="41">
        <f t="shared" si="1"/>
        <v>100</v>
      </c>
      <c r="T22" s="41"/>
      <c r="U22" s="41"/>
      <c r="V22" s="41"/>
      <c r="W22" s="41"/>
      <c r="X22" s="41"/>
    </row>
    <row r="23" spans="1:24" ht="15.75" x14ac:dyDescent="0.25">
      <c r="A23" s="70" t="s">
        <v>152</v>
      </c>
      <c r="B23" s="70" t="s">
        <v>19</v>
      </c>
      <c r="C23" s="4"/>
      <c r="D23" s="6">
        <v>2</v>
      </c>
      <c r="E23" s="6"/>
      <c r="F23" s="71">
        <v>156</v>
      </c>
      <c r="G23" s="71">
        <v>156</v>
      </c>
      <c r="H23" s="72"/>
      <c r="I23" s="6"/>
      <c r="J23" s="6"/>
      <c r="K23" s="71">
        <v>76</v>
      </c>
      <c r="L23" s="71">
        <v>80</v>
      </c>
      <c r="M23" s="6"/>
      <c r="N23" s="4"/>
      <c r="O23" s="4"/>
      <c r="P23" s="4"/>
      <c r="Q23" s="4"/>
      <c r="R23" s="86"/>
      <c r="S23" s="41">
        <f t="shared" si="1"/>
        <v>156</v>
      </c>
      <c r="T23" s="41"/>
      <c r="U23" s="41"/>
      <c r="V23" s="41"/>
      <c r="W23" s="41"/>
      <c r="X23" s="41"/>
    </row>
    <row r="24" spans="1:24" ht="15.75" x14ac:dyDescent="0.25">
      <c r="A24" s="70" t="s">
        <v>153</v>
      </c>
      <c r="B24" s="70" t="s">
        <v>154</v>
      </c>
      <c r="C24" s="4"/>
      <c r="D24" s="6">
        <v>2</v>
      </c>
      <c r="E24" s="6"/>
      <c r="F24" s="71">
        <v>40</v>
      </c>
      <c r="G24" s="71">
        <v>40</v>
      </c>
      <c r="H24" s="72"/>
      <c r="I24" s="6"/>
      <c r="J24" s="6"/>
      <c r="K24" s="71">
        <v>20</v>
      </c>
      <c r="L24" s="71">
        <v>20</v>
      </c>
      <c r="M24" s="6"/>
      <c r="N24" s="4"/>
      <c r="O24" s="4"/>
      <c r="P24" s="4"/>
      <c r="Q24" s="4"/>
      <c r="R24" s="86"/>
      <c r="S24" s="41"/>
      <c r="T24" s="41"/>
      <c r="U24" s="41"/>
      <c r="V24" s="41"/>
      <c r="W24" s="41"/>
      <c r="X24" s="41"/>
    </row>
    <row r="25" spans="1:24" ht="15.75" customHeight="1" x14ac:dyDescent="0.25">
      <c r="A25" s="4" t="s">
        <v>160</v>
      </c>
      <c r="B25" s="90" t="s">
        <v>161</v>
      </c>
      <c r="C25" s="93"/>
      <c r="D25" s="93"/>
      <c r="E25" s="93"/>
      <c r="F25" s="92">
        <f t="shared" ref="F25:R25" si="2">F26+F30+F32+F34+F34+F36</f>
        <v>710</v>
      </c>
      <c r="G25" s="92">
        <f t="shared" si="2"/>
        <v>232</v>
      </c>
      <c r="H25" s="92">
        <f t="shared" si="2"/>
        <v>478</v>
      </c>
      <c r="I25" s="92">
        <f t="shared" si="2"/>
        <v>0</v>
      </c>
      <c r="J25" s="92">
        <f t="shared" si="2"/>
        <v>0</v>
      </c>
      <c r="K25" s="92">
        <f t="shared" si="2"/>
        <v>0</v>
      </c>
      <c r="L25" s="92">
        <f t="shared" si="2"/>
        <v>0</v>
      </c>
      <c r="M25" s="92">
        <f t="shared" si="2"/>
        <v>316</v>
      </c>
      <c r="N25" s="92">
        <f t="shared" si="2"/>
        <v>102</v>
      </c>
      <c r="O25" s="92">
        <f t="shared" si="2"/>
        <v>180</v>
      </c>
      <c r="P25" s="92">
        <f t="shared" si="2"/>
        <v>36</v>
      </c>
      <c r="Q25" s="92">
        <f t="shared" si="2"/>
        <v>56</v>
      </c>
      <c r="R25" s="92">
        <f t="shared" si="2"/>
        <v>20</v>
      </c>
      <c r="S25" s="45">
        <f>SUM(K25:R25)</f>
        <v>710</v>
      </c>
      <c r="T25" s="41"/>
      <c r="U25" s="41"/>
      <c r="V25" s="41"/>
      <c r="W25" s="41"/>
      <c r="X25" s="41"/>
    </row>
    <row r="26" spans="1:24" ht="33.75" customHeight="1" x14ac:dyDescent="0.25">
      <c r="A26" s="4" t="s">
        <v>162</v>
      </c>
      <c r="B26" s="73" t="s">
        <v>163</v>
      </c>
      <c r="C26" s="62"/>
      <c r="D26" s="63"/>
      <c r="E26" s="63"/>
      <c r="F26" s="4">
        <f>F27+F28+F29</f>
        <v>226</v>
      </c>
      <c r="G26" s="4">
        <f t="shared" ref="G26:R26" si="3">G27+G28+G29</f>
        <v>0</v>
      </c>
      <c r="H26" s="4">
        <f t="shared" si="3"/>
        <v>226</v>
      </c>
      <c r="I26" s="4">
        <f t="shared" si="3"/>
        <v>0</v>
      </c>
      <c r="J26" s="4">
        <f t="shared" si="3"/>
        <v>0</v>
      </c>
      <c r="K26" s="4">
        <f t="shared" si="3"/>
        <v>0</v>
      </c>
      <c r="L26" s="4">
        <f t="shared" si="3"/>
        <v>0</v>
      </c>
      <c r="M26" s="4">
        <f t="shared" si="3"/>
        <v>226</v>
      </c>
      <c r="N26" s="4">
        <f t="shared" si="3"/>
        <v>0</v>
      </c>
      <c r="O26" s="4">
        <f t="shared" si="3"/>
        <v>0</v>
      </c>
      <c r="P26" s="4">
        <f t="shared" si="3"/>
        <v>0</v>
      </c>
      <c r="Q26" s="4">
        <f t="shared" si="3"/>
        <v>0</v>
      </c>
      <c r="R26" s="4">
        <f t="shared" si="3"/>
        <v>0</v>
      </c>
      <c r="S26" s="45">
        <f t="shared" ref="S26:S27" si="4">SUM(K26:R26)</f>
        <v>226</v>
      </c>
      <c r="T26" s="41"/>
      <c r="U26" s="41"/>
      <c r="V26" s="41"/>
      <c r="W26" s="41"/>
      <c r="X26" s="41"/>
    </row>
    <row r="27" spans="1:24" ht="18.75" customHeight="1" x14ac:dyDescent="0.25">
      <c r="A27" s="139"/>
      <c r="B27" s="75" t="s">
        <v>164</v>
      </c>
      <c r="C27" s="4"/>
      <c r="D27" s="6">
        <v>3</v>
      </c>
      <c r="E27" s="6"/>
      <c r="F27" s="6">
        <v>92</v>
      </c>
      <c r="G27" s="72"/>
      <c r="H27" s="6">
        <v>92</v>
      </c>
      <c r="I27" s="6"/>
      <c r="J27" s="6"/>
      <c r="K27" s="6"/>
      <c r="L27" s="6"/>
      <c r="M27" s="6">
        <v>92</v>
      </c>
      <c r="N27" s="6"/>
      <c r="O27" s="96"/>
      <c r="P27" s="4"/>
      <c r="Q27" s="4"/>
      <c r="R27" s="86"/>
      <c r="S27" s="45">
        <f t="shared" si="4"/>
        <v>92</v>
      </c>
      <c r="T27" s="41"/>
      <c r="U27" s="41"/>
      <c r="V27" s="41"/>
      <c r="W27" s="41"/>
      <c r="X27" s="41"/>
    </row>
    <row r="28" spans="1:24" ht="15.75" customHeight="1" x14ac:dyDescent="0.25">
      <c r="A28" s="140"/>
      <c r="B28" s="23" t="s">
        <v>165</v>
      </c>
      <c r="C28" s="6"/>
      <c r="D28" s="6">
        <v>3</v>
      </c>
      <c r="E28" s="6"/>
      <c r="F28" s="6">
        <v>84</v>
      </c>
      <c r="G28" s="72"/>
      <c r="H28" s="6">
        <v>84</v>
      </c>
      <c r="I28" s="6"/>
      <c r="J28" s="6"/>
      <c r="K28" s="6"/>
      <c r="L28" s="6"/>
      <c r="M28" s="6">
        <v>84</v>
      </c>
      <c r="N28" s="6"/>
      <c r="O28" s="96"/>
      <c r="P28" s="96"/>
      <c r="Q28" s="6"/>
      <c r="R28" s="86"/>
      <c r="S28" s="45"/>
      <c r="T28" s="41"/>
      <c r="U28" s="41"/>
      <c r="V28" s="41"/>
      <c r="W28" s="41"/>
      <c r="X28" s="41"/>
    </row>
    <row r="29" spans="1:24" ht="19.5" customHeight="1" x14ac:dyDescent="0.25">
      <c r="A29" s="141"/>
      <c r="B29" s="75" t="s">
        <v>167</v>
      </c>
      <c r="C29" s="6"/>
      <c r="D29" s="6">
        <v>3</v>
      </c>
      <c r="E29" s="6"/>
      <c r="F29" s="6">
        <v>50</v>
      </c>
      <c r="G29" s="72"/>
      <c r="H29" s="6">
        <v>50</v>
      </c>
      <c r="I29" s="6"/>
      <c r="J29" s="6"/>
      <c r="K29" s="6"/>
      <c r="L29" s="6"/>
      <c r="M29" s="6">
        <v>50</v>
      </c>
      <c r="N29" s="72"/>
      <c r="O29" s="96"/>
      <c r="P29" s="96"/>
      <c r="Q29" s="6"/>
      <c r="R29" s="66"/>
      <c r="S29" s="41">
        <f t="shared" ref="S29:S31" si="5">SUM(K29:R29)</f>
        <v>50</v>
      </c>
      <c r="T29" s="41"/>
      <c r="U29" s="41"/>
      <c r="V29" s="41"/>
      <c r="W29" s="41"/>
      <c r="X29" s="41"/>
    </row>
    <row r="30" spans="1:24" ht="32.25" customHeight="1" x14ac:dyDescent="0.25">
      <c r="A30" s="137" t="s">
        <v>166</v>
      </c>
      <c r="B30" s="73" t="s">
        <v>169</v>
      </c>
      <c r="C30" s="6"/>
      <c r="D30" s="6"/>
      <c r="E30" s="6"/>
      <c r="F30" s="4">
        <f>F31</f>
        <v>200</v>
      </c>
      <c r="G30" s="4">
        <f t="shared" ref="G30:R30" si="6">G31</f>
        <v>36</v>
      </c>
      <c r="H30" s="4">
        <f t="shared" si="6"/>
        <v>164</v>
      </c>
      <c r="I30" s="4">
        <f t="shared" si="6"/>
        <v>0</v>
      </c>
      <c r="J30" s="4">
        <f t="shared" si="6"/>
        <v>0</v>
      </c>
      <c r="K30" s="4">
        <f t="shared" si="6"/>
        <v>0</v>
      </c>
      <c r="L30" s="4">
        <f t="shared" si="6"/>
        <v>0</v>
      </c>
      <c r="M30" s="4">
        <f t="shared" si="6"/>
        <v>42</v>
      </c>
      <c r="N30" s="4">
        <f t="shared" si="6"/>
        <v>42</v>
      </c>
      <c r="O30" s="4">
        <f t="shared" si="6"/>
        <v>40</v>
      </c>
      <c r="P30" s="4">
        <f t="shared" si="6"/>
        <v>36</v>
      </c>
      <c r="Q30" s="4">
        <f t="shared" si="6"/>
        <v>20</v>
      </c>
      <c r="R30" s="4">
        <f t="shared" si="6"/>
        <v>20</v>
      </c>
      <c r="S30" s="41">
        <f t="shared" si="5"/>
        <v>200</v>
      </c>
      <c r="T30" s="41"/>
      <c r="U30" s="41"/>
      <c r="V30" s="41"/>
      <c r="W30" s="41"/>
      <c r="X30" s="41"/>
    </row>
    <row r="31" spans="1:24" ht="19.5" customHeight="1" x14ac:dyDescent="0.25">
      <c r="A31" s="138"/>
      <c r="B31" s="75" t="s">
        <v>19</v>
      </c>
      <c r="C31" s="6">
        <v>8</v>
      </c>
      <c r="D31" s="6"/>
      <c r="E31" s="6"/>
      <c r="F31" s="96">
        <v>200</v>
      </c>
      <c r="G31" s="96">
        <v>36</v>
      </c>
      <c r="H31" s="107">
        <v>164</v>
      </c>
      <c r="I31" s="96"/>
      <c r="J31" s="96"/>
      <c r="K31" s="96"/>
      <c r="L31" s="96"/>
      <c r="M31" s="96">
        <v>42</v>
      </c>
      <c r="N31" s="96">
        <v>42</v>
      </c>
      <c r="O31" s="96">
        <v>40</v>
      </c>
      <c r="P31" s="96">
        <v>36</v>
      </c>
      <c r="Q31" s="6">
        <v>20</v>
      </c>
      <c r="R31" s="66">
        <v>20</v>
      </c>
      <c r="S31" s="41">
        <f t="shared" si="5"/>
        <v>200</v>
      </c>
      <c r="T31" s="41"/>
      <c r="U31" s="41"/>
      <c r="V31" s="41"/>
      <c r="W31" s="41"/>
      <c r="X31" s="41"/>
    </row>
    <row r="32" spans="1:24" ht="35.25" customHeight="1" x14ac:dyDescent="0.25">
      <c r="A32" s="137" t="s">
        <v>168</v>
      </c>
      <c r="B32" s="97" t="s">
        <v>232</v>
      </c>
      <c r="C32" s="113"/>
      <c r="D32" s="113"/>
      <c r="E32" s="113"/>
      <c r="F32" s="4">
        <f>F33</f>
        <v>36</v>
      </c>
      <c r="G32" s="4">
        <f t="shared" ref="G32:R32" si="7">G33</f>
        <v>0</v>
      </c>
      <c r="H32" s="4">
        <f t="shared" si="7"/>
        <v>36</v>
      </c>
      <c r="I32" s="4">
        <f t="shared" si="7"/>
        <v>0</v>
      </c>
      <c r="J32" s="4">
        <f t="shared" si="7"/>
        <v>0</v>
      </c>
      <c r="K32" s="4">
        <f t="shared" si="7"/>
        <v>0</v>
      </c>
      <c r="L32" s="4">
        <f t="shared" si="7"/>
        <v>0</v>
      </c>
      <c r="M32" s="4">
        <f t="shared" si="7"/>
        <v>0</v>
      </c>
      <c r="N32" s="4">
        <f t="shared" si="7"/>
        <v>0</v>
      </c>
      <c r="O32" s="4">
        <f t="shared" si="7"/>
        <v>0</v>
      </c>
      <c r="P32" s="4">
        <f t="shared" si="7"/>
        <v>0</v>
      </c>
      <c r="Q32" s="4">
        <f t="shared" si="7"/>
        <v>36</v>
      </c>
      <c r="R32" s="4">
        <f t="shared" si="7"/>
        <v>0</v>
      </c>
      <c r="S32" s="41"/>
      <c r="T32" s="41"/>
      <c r="U32" s="41"/>
      <c r="V32" s="41"/>
      <c r="W32" s="41"/>
      <c r="X32" s="41"/>
    </row>
    <row r="33" spans="1:24" ht="18" customHeight="1" x14ac:dyDescent="0.25">
      <c r="A33" s="148"/>
      <c r="B33" s="124" t="s">
        <v>235</v>
      </c>
      <c r="C33" s="113"/>
      <c r="D33" s="113">
        <v>7</v>
      </c>
      <c r="E33" s="113"/>
      <c r="F33" s="113">
        <v>36</v>
      </c>
      <c r="G33" s="113"/>
      <c r="H33" s="107">
        <v>36</v>
      </c>
      <c r="I33" s="113"/>
      <c r="J33" s="113"/>
      <c r="K33" s="113"/>
      <c r="L33" s="113"/>
      <c r="M33" s="113"/>
      <c r="N33" s="113"/>
      <c r="O33" s="113"/>
      <c r="P33" s="113"/>
      <c r="Q33" s="113">
        <v>36</v>
      </c>
      <c r="R33" s="115"/>
      <c r="S33" s="41"/>
      <c r="T33" s="41"/>
      <c r="U33" s="41"/>
      <c r="V33" s="41"/>
      <c r="W33" s="41"/>
      <c r="X33" s="41"/>
    </row>
    <row r="34" spans="1:24" ht="31.5" customHeight="1" x14ac:dyDescent="0.25">
      <c r="A34" s="137" t="s">
        <v>176</v>
      </c>
      <c r="B34" s="73" t="s">
        <v>233</v>
      </c>
      <c r="C34" s="113"/>
      <c r="D34" s="113"/>
      <c r="E34" s="113"/>
      <c r="F34" s="4">
        <f>F35</f>
        <v>54</v>
      </c>
      <c r="G34" s="4">
        <f t="shared" ref="G34:R34" si="8">G35</f>
        <v>28</v>
      </c>
      <c r="H34" s="4">
        <f t="shared" si="8"/>
        <v>26</v>
      </c>
      <c r="I34" s="4">
        <f t="shared" si="8"/>
        <v>0</v>
      </c>
      <c r="J34" s="4">
        <f t="shared" si="8"/>
        <v>0</v>
      </c>
      <c r="K34" s="4">
        <f t="shared" si="8"/>
        <v>0</v>
      </c>
      <c r="L34" s="4">
        <f t="shared" si="8"/>
        <v>0</v>
      </c>
      <c r="M34" s="4">
        <f t="shared" si="8"/>
        <v>24</v>
      </c>
      <c r="N34" s="4">
        <f t="shared" si="8"/>
        <v>30</v>
      </c>
      <c r="O34" s="4">
        <f t="shared" si="8"/>
        <v>0</v>
      </c>
      <c r="P34" s="4">
        <f t="shared" si="8"/>
        <v>0</v>
      </c>
      <c r="Q34" s="4">
        <f t="shared" si="8"/>
        <v>0</v>
      </c>
      <c r="R34" s="4">
        <f t="shared" si="8"/>
        <v>0</v>
      </c>
      <c r="S34" s="41"/>
      <c r="T34" s="41"/>
      <c r="U34" s="41"/>
      <c r="V34" s="41"/>
      <c r="W34" s="41"/>
      <c r="X34" s="41"/>
    </row>
    <row r="35" spans="1:24" ht="19.5" customHeight="1" x14ac:dyDescent="0.25">
      <c r="A35" s="138"/>
      <c r="B35" s="127" t="s">
        <v>195</v>
      </c>
      <c r="C35" s="128"/>
      <c r="D35" s="128">
        <v>4</v>
      </c>
      <c r="E35" s="128"/>
      <c r="F35" s="128">
        <v>54</v>
      </c>
      <c r="G35" s="128">
        <v>28</v>
      </c>
      <c r="H35" s="128">
        <v>26</v>
      </c>
      <c r="I35" s="129"/>
      <c r="J35" s="128"/>
      <c r="K35" s="128"/>
      <c r="L35" s="130"/>
      <c r="M35" s="128">
        <v>24</v>
      </c>
      <c r="N35" s="128">
        <v>30</v>
      </c>
      <c r="O35" s="128"/>
      <c r="P35" s="96"/>
      <c r="Q35" s="74"/>
      <c r="R35" s="68"/>
      <c r="S35" s="41"/>
      <c r="T35" s="41"/>
      <c r="U35" s="41"/>
      <c r="V35" s="41"/>
      <c r="W35" s="41"/>
      <c r="X35" s="41"/>
    </row>
    <row r="36" spans="1:24" ht="50.25" customHeight="1" x14ac:dyDescent="0.25">
      <c r="A36" s="137" t="s">
        <v>181</v>
      </c>
      <c r="B36" s="73" t="s">
        <v>234</v>
      </c>
      <c r="C36" s="113"/>
      <c r="D36" s="113"/>
      <c r="E36" s="113"/>
      <c r="F36" s="4">
        <f>F37+F38+F39+F40</f>
        <v>140</v>
      </c>
      <c r="G36" s="4">
        <f t="shared" ref="G36:R36" si="9">G37+G38+G39+G40</f>
        <v>140</v>
      </c>
      <c r="H36" s="4">
        <f t="shared" si="9"/>
        <v>0</v>
      </c>
      <c r="I36" s="4">
        <f t="shared" si="9"/>
        <v>0</v>
      </c>
      <c r="J36" s="4">
        <f t="shared" si="9"/>
        <v>0</v>
      </c>
      <c r="K36" s="4">
        <f t="shared" si="9"/>
        <v>0</v>
      </c>
      <c r="L36" s="4">
        <f t="shared" si="9"/>
        <v>0</v>
      </c>
      <c r="M36" s="4">
        <f t="shared" si="9"/>
        <v>0</v>
      </c>
      <c r="N36" s="4">
        <f t="shared" si="9"/>
        <v>0</v>
      </c>
      <c r="O36" s="4">
        <f t="shared" si="9"/>
        <v>140</v>
      </c>
      <c r="P36" s="4">
        <f t="shared" si="9"/>
        <v>0</v>
      </c>
      <c r="Q36" s="4">
        <f t="shared" si="9"/>
        <v>0</v>
      </c>
      <c r="R36" s="4">
        <f t="shared" si="9"/>
        <v>0</v>
      </c>
      <c r="S36" s="41"/>
      <c r="T36" s="41"/>
      <c r="U36" s="41"/>
      <c r="V36" s="41"/>
      <c r="W36" s="41"/>
      <c r="X36" s="41"/>
    </row>
    <row r="37" spans="1:24" ht="18" customHeight="1" x14ac:dyDescent="0.25">
      <c r="A37" s="148"/>
      <c r="B37" s="75" t="s">
        <v>177</v>
      </c>
      <c r="C37" s="4"/>
      <c r="D37" s="113">
        <v>5</v>
      </c>
      <c r="E37" s="4"/>
      <c r="F37" s="113">
        <v>40</v>
      </c>
      <c r="G37" s="113">
        <v>40</v>
      </c>
      <c r="H37" s="4"/>
      <c r="I37" s="4"/>
      <c r="J37" s="4"/>
      <c r="K37" s="113"/>
      <c r="L37" s="113"/>
      <c r="M37" s="113"/>
      <c r="N37" s="113"/>
      <c r="O37" s="113">
        <v>40</v>
      </c>
      <c r="P37" s="113"/>
      <c r="Q37" s="23"/>
      <c r="R37" s="86"/>
      <c r="S37" s="41"/>
      <c r="T37" s="41"/>
      <c r="U37" s="41"/>
      <c r="V37" s="41"/>
      <c r="W37" s="41"/>
      <c r="X37" s="41"/>
    </row>
    <row r="38" spans="1:24" ht="18" customHeight="1" x14ac:dyDescent="0.25">
      <c r="A38" s="148"/>
      <c r="B38" s="75" t="s">
        <v>178</v>
      </c>
      <c r="C38" s="4"/>
      <c r="D38" s="113">
        <v>5</v>
      </c>
      <c r="E38" s="4"/>
      <c r="F38" s="113">
        <v>32</v>
      </c>
      <c r="G38" s="113">
        <v>32</v>
      </c>
      <c r="H38" s="4"/>
      <c r="I38" s="4"/>
      <c r="J38" s="4"/>
      <c r="K38" s="113"/>
      <c r="L38" s="113"/>
      <c r="M38" s="113"/>
      <c r="N38" s="113"/>
      <c r="O38" s="113">
        <v>32</v>
      </c>
      <c r="P38" s="113"/>
      <c r="Q38" s="23"/>
      <c r="R38" s="86"/>
      <c r="S38" s="41"/>
      <c r="T38" s="41"/>
      <c r="U38" s="41"/>
      <c r="V38" s="41"/>
      <c r="W38" s="41"/>
      <c r="X38" s="41"/>
    </row>
    <row r="39" spans="1:24" ht="18" customHeight="1" x14ac:dyDescent="0.25">
      <c r="A39" s="148"/>
      <c r="B39" s="75" t="s">
        <v>179</v>
      </c>
      <c r="C39" s="4"/>
      <c r="D39" s="113">
        <v>5</v>
      </c>
      <c r="E39" s="4"/>
      <c r="F39" s="113">
        <v>36</v>
      </c>
      <c r="G39" s="113">
        <v>36</v>
      </c>
      <c r="H39" s="4"/>
      <c r="I39" s="4"/>
      <c r="J39" s="4"/>
      <c r="K39" s="113"/>
      <c r="L39" s="113"/>
      <c r="M39" s="113"/>
      <c r="N39" s="113"/>
      <c r="O39" s="113">
        <v>36</v>
      </c>
      <c r="P39" s="113"/>
      <c r="Q39" s="23"/>
      <c r="R39" s="86"/>
      <c r="S39" s="41"/>
      <c r="T39" s="41"/>
      <c r="U39" s="41"/>
      <c r="V39" s="41"/>
      <c r="W39" s="41"/>
      <c r="X39" s="41"/>
    </row>
    <row r="40" spans="1:24" ht="18" customHeight="1" x14ac:dyDescent="0.25">
      <c r="A40" s="138"/>
      <c r="B40" s="75" t="s">
        <v>180</v>
      </c>
      <c r="C40" s="4"/>
      <c r="D40" s="113">
        <v>5</v>
      </c>
      <c r="E40" s="4"/>
      <c r="F40" s="113">
        <v>32</v>
      </c>
      <c r="G40" s="113">
        <v>32</v>
      </c>
      <c r="H40" s="4"/>
      <c r="I40" s="4"/>
      <c r="J40" s="4"/>
      <c r="K40" s="113"/>
      <c r="L40" s="113"/>
      <c r="M40" s="113"/>
      <c r="N40" s="113"/>
      <c r="O40" s="113">
        <v>32</v>
      </c>
      <c r="P40" s="113"/>
      <c r="Q40" s="23"/>
      <c r="R40" s="86"/>
      <c r="S40" s="41"/>
      <c r="T40" s="41"/>
      <c r="U40" s="41"/>
      <c r="V40" s="41"/>
      <c r="W40" s="41"/>
      <c r="X40" s="41"/>
    </row>
    <row r="41" spans="1:24" ht="19.5" customHeight="1" x14ac:dyDescent="0.25">
      <c r="A41" s="73" t="s">
        <v>170</v>
      </c>
      <c r="B41" s="90" t="s">
        <v>171</v>
      </c>
      <c r="C41" s="91"/>
      <c r="D41" s="91"/>
      <c r="E41" s="91"/>
      <c r="F41" s="92">
        <f>F42+F46+F51+F53+F58+F64+F66+F68+F75+F78+F83</f>
        <v>3134</v>
      </c>
      <c r="G41" s="92">
        <f t="shared" ref="G41:R41" si="10">G42+G46+G51+G53+G58+G64+G66+G68+G75+G78+G83</f>
        <v>314</v>
      </c>
      <c r="H41" s="92">
        <f t="shared" si="10"/>
        <v>764</v>
      </c>
      <c r="I41" s="92">
        <f t="shared" si="10"/>
        <v>2020</v>
      </c>
      <c r="J41" s="92"/>
      <c r="K41" s="92">
        <f t="shared" si="10"/>
        <v>0</v>
      </c>
      <c r="L41" s="92">
        <f t="shared" si="10"/>
        <v>0</v>
      </c>
      <c r="M41" s="92">
        <f t="shared" si="10"/>
        <v>392</v>
      </c>
      <c r="N41" s="92">
        <f t="shared" si="10"/>
        <v>612</v>
      </c>
      <c r="O41" s="92">
        <f t="shared" si="10"/>
        <v>504</v>
      </c>
      <c r="P41" s="92">
        <f t="shared" si="10"/>
        <v>684</v>
      </c>
      <c r="Q41" s="92">
        <f t="shared" si="10"/>
        <v>484</v>
      </c>
      <c r="R41" s="92">
        <f t="shared" si="10"/>
        <v>458</v>
      </c>
      <c r="S41" s="41"/>
      <c r="T41" s="41"/>
      <c r="U41" s="41"/>
      <c r="V41" s="41"/>
      <c r="W41" s="41"/>
      <c r="X41" s="41"/>
    </row>
    <row r="42" spans="1:24" ht="30" x14ac:dyDescent="0.25">
      <c r="A42" s="154">
        <v>1</v>
      </c>
      <c r="B42" s="117" t="s">
        <v>212</v>
      </c>
      <c r="C42" s="4"/>
      <c r="D42" s="4"/>
      <c r="E42" s="4"/>
      <c r="F42" s="4">
        <f>F43+F44+F45</f>
        <v>182</v>
      </c>
      <c r="G42" s="4">
        <f t="shared" ref="G42:R42" si="11">G43+G44+G45</f>
        <v>42</v>
      </c>
      <c r="H42" s="4">
        <f t="shared" si="11"/>
        <v>68</v>
      </c>
      <c r="I42" s="4">
        <f t="shared" si="11"/>
        <v>72</v>
      </c>
      <c r="J42" s="4">
        <f t="shared" si="11"/>
        <v>0</v>
      </c>
      <c r="K42" s="4">
        <f t="shared" si="11"/>
        <v>0</v>
      </c>
      <c r="L42" s="4">
        <f t="shared" si="11"/>
        <v>0</v>
      </c>
      <c r="M42" s="4">
        <f t="shared" si="11"/>
        <v>36</v>
      </c>
      <c r="N42" s="4">
        <f t="shared" si="11"/>
        <v>112</v>
      </c>
      <c r="O42" s="4">
        <f t="shared" si="11"/>
        <v>34</v>
      </c>
      <c r="P42" s="4">
        <f t="shared" si="11"/>
        <v>0</v>
      </c>
      <c r="Q42" s="4">
        <f t="shared" si="11"/>
        <v>0</v>
      </c>
      <c r="R42" s="4">
        <f t="shared" si="11"/>
        <v>0</v>
      </c>
      <c r="S42" s="21">
        <f>SUM(K42:R42)</f>
        <v>182</v>
      </c>
      <c r="T42" s="41"/>
      <c r="U42" s="41"/>
      <c r="V42" s="41"/>
      <c r="W42" s="41"/>
      <c r="X42" s="41"/>
    </row>
    <row r="43" spans="1:24" x14ac:dyDescent="0.25">
      <c r="A43" s="154"/>
      <c r="B43" s="77" t="s">
        <v>213</v>
      </c>
      <c r="C43" s="6">
        <v>4</v>
      </c>
      <c r="D43" s="6"/>
      <c r="E43" s="6"/>
      <c r="F43" s="68">
        <v>76</v>
      </c>
      <c r="G43" s="100">
        <v>30</v>
      </c>
      <c r="H43" s="68">
        <v>46</v>
      </c>
      <c r="I43" s="4"/>
      <c r="J43" s="6"/>
      <c r="K43" s="6"/>
      <c r="L43" s="6"/>
      <c r="M43" s="6"/>
      <c r="N43" s="116">
        <v>76</v>
      </c>
      <c r="O43" s="107"/>
      <c r="P43" s="107"/>
      <c r="Q43" s="6"/>
      <c r="R43" s="66"/>
      <c r="S43" s="21">
        <f t="shared" ref="S43:S59" si="12">SUM(K43:R43)</f>
        <v>76</v>
      </c>
      <c r="T43" s="41"/>
      <c r="U43" s="41"/>
      <c r="V43" s="41"/>
      <c r="W43" s="41"/>
      <c r="X43" s="41"/>
    </row>
    <row r="44" spans="1:24" ht="16.5" customHeight="1" x14ac:dyDescent="0.25">
      <c r="A44" s="154"/>
      <c r="B44" s="77" t="s">
        <v>191</v>
      </c>
      <c r="C44" s="6"/>
      <c r="D44" s="43">
        <v>5</v>
      </c>
      <c r="E44" s="43"/>
      <c r="F44" s="68">
        <v>34</v>
      </c>
      <c r="G44" s="68">
        <v>12</v>
      </c>
      <c r="H44" s="68">
        <v>22</v>
      </c>
      <c r="I44" s="4"/>
      <c r="J44" s="43"/>
      <c r="K44" s="43"/>
      <c r="L44" s="43"/>
      <c r="M44" s="6"/>
      <c r="N44" s="72"/>
      <c r="O44" s="107">
        <v>34</v>
      </c>
      <c r="P44" s="107"/>
      <c r="Q44" s="6"/>
      <c r="R44" s="66"/>
      <c r="S44" s="21">
        <f t="shared" si="12"/>
        <v>34</v>
      </c>
      <c r="T44" s="41"/>
      <c r="U44" s="41"/>
      <c r="V44" s="41"/>
      <c r="W44" s="41"/>
      <c r="X44" s="41"/>
    </row>
    <row r="45" spans="1:24" ht="16.5" customHeight="1" x14ac:dyDescent="0.25">
      <c r="A45" s="154"/>
      <c r="B45" s="77" t="s">
        <v>214</v>
      </c>
      <c r="C45" s="74"/>
      <c r="D45" s="82">
        <v>4</v>
      </c>
      <c r="E45" s="82"/>
      <c r="F45" s="74">
        <v>72</v>
      </c>
      <c r="G45" s="74"/>
      <c r="H45" s="74"/>
      <c r="I45" s="74">
        <v>72</v>
      </c>
      <c r="J45" s="82"/>
      <c r="K45" s="82"/>
      <c r="L45" s="82"/>
      <c r="M45" s="74">
        <v>36</v>
      </c>
      <c r="N45" s="72">
        <v>36</v>
      </c>
      <c r="O45" s="107"/>
      <c r="P45" s="107"/>
      <c r="Q45" s="113"/>
      <c r="R45" s="115"/>
      <c r="S45" s="21"/>
      <c r="T45" s="41"/>
      <c r="U45" s="41"/>
      <c r="V45" s="41"/>
      <c r="W45" s="41"/>
      <c r="X45" s="41"/>
    </row>
    <row r="46" spans="1:24" ht="33" customHeight="1" x14ac:dyDescent="0.25">
      <c r="A46" s="155">
        <v>2</v>
      </c>
      <c r="B46" s="117" t="s">
        <v>215</v>
      </c>
      <c r="C46" s="74"/>
      <c r="D46" s="82"/>
      <c r="E46" s="82"/>
      <c r="F46" s="4">
        <f>F47+F48+F49</f>
        <v>192</v>
      </c>
      <c r="G46" s="4">
        <f t="shared" ref="G46:R46" si="13">G47+G48+G49</f>
        <v>50</v>
      </c>
      <c r="H46" s="4">
        <f t="shared" si="13"/>
        <v>34</v>
      </c>
      <c r="I46" s="4">
        <f t="shared" si="13"/>
        <v>72</v>
      </c>
      <c r="J46" s="4">
        <f t="shared" si="13"/>
        <v>0</v>
      </c>
      <c r="K46" s="4">
        <f t="shared" si="13"/>
        <v>0</v>
      </c>
      <c r="L46" s="4">
        <f t="shared" si="13"/>
        <v>0</v>
      </c>
      <c r="M46" s="4">
        <f t="shared" si="13"/>
        <v>120</v>
      </c>
      <c r="N46" s="4">
        <f t="shared" si="13"/>
        <v>72</v>
      </c>
      <c r="O46" s="4">
        <f t="shared" si="13"/>
        <v>0</v>
      </c>
      <c r="P46" s="4">
        <f t="shared" si="13"/>
        <v>0</v>
      </c>
      <c r="Q46" s="4">
        <f t="shared" si="13"/>
        <v>0</v>
      </c>
      <c r="R46" s="4">
        <f t="shared" si="13"/>
        <v>0</v>
      </c>
      <c r="S46" s="21"/>
      <c r="T46" s="41"/>
      <c r="U46" s="41"/>
      <c r="V46" s="41"/>
      <c r="W46" s="41"/>
      <c r="X46" s="41"/>
    </row>
    <row r="47" spans="1:24" ht="19.5" customHeight="1" x14ac:dyDescent="0.25">
      <c r="A47" s="156"/>
      <c r="B47" s="77" t="s">
        <v>192</v>
      </c>
      <c r="C47" s="74"/>
      <c r="D47" s="82">
        <v>3</v>
      </c>
      <c r="E47" s="82"/>
      <c r="F47" s="74">
        <v>44</v>
      </c>
      <c r="G47" s="74">
        <v>30</v>
      </c>
      <c r="H47" s="74">
        <v>14</v>
      </c>
      <c r="I47" s="4"/>
      <c r="J47" s="82"/>
      <c r="K47" s="82"/>
      <c r="L47" s="82"/>
      <c r="M47" s="74">
        <v>44</v>
      </c>
      <c r="N47" s="72"/>
      <c r="O47" s="107"/>
      <c r="P47" s="107"/>
      <c r="Q47" s="74"/>
      <c r="R47" s="68"/>
      <c r="S47" s="21"/>
      <c r="T47" s="41"/>
      <c r="U47" s="41"/>
      <c r="V47" s="41"/>
      <c r="W47" s="41"/>
      <c r="X47" s="41"/>
    </row>
    <row r="48" spans="1:24" ht="19.5" customHeight="1" x14ac:dyDescent="0.25">
      <c r="A48" s="156"/>
      <c r="B48" s="77" t="s">
        <v>193</v>
      </c>
      <c r="C48" s="74"/>
      <c r="D48" s="82">
        <v>3</v>
      </c>
      <c r="E48" s="82"/>
      <c r="F48" s="74">
        <v>40</v>
      </c>
      <c r="G48" s="74">
        <v>20</v>
      </c>
      <c r="H48" s="74">
        <v>20</v>
      </c>
      <c r="I48" s="112"/>
      <c r="J48" s="82"/>
      <c r="K48" s="82"/>
      <c r="L48" s="82"/>
      <c r="M48" s="74">
        <v>40</v>
      </c>
      <c r="N48" s="72"/>
      <c r="O48" s="107"/>
      <c r="P48" s="107"/>
      <c r="Q48" s="74"/>
      <c r="R48" s="68"/>
      <c r="S48" s="21"/>
      <c r="T48" s="41"/>
      <c r="U48" s="41"/>
      <c r="V48" s="41"/>
      <c r="W48" s="41"/>
      <c r="X48" s="41"/>
    </row>
    <row r="49" spans="1:24" ht="17.25" customHeight="1" x14ac:dyDescent="0.25">
      <c r="A49" s="156"/>
      <c r="B49" s="77" t="s">
        <v>194</v>
      </c>
      <c r="C49" s="113"/>
      <c r="D49" s="113"/>
      <c r="E49" s="113">
        <v>1</v>
      </c>
      <c r="F49" s="113">
        <v>108</v>
      </c>
      <c r="G49" s="113"/>
      <c r="H49" s="113"/>
      <c r="I49" s="113">
        <v>72</v>
      </c>
      <c r="J49" s="113"/>
      <c r="K49" s="113"/>
      <c r="L49" s="82"/>
      <c r="M49" s="113">
        <v>36</v>
      </c>
      <c r="N49" s="113">
        <v>72</v>
      </c>
      <c r="O49" s="105"/>
      <c r="P49" s="113"/>
      <c r="Q49" s="103"/>
      <c r="R49" s="104"/>
      <c r="S49" s="21"/>
      <c r="T49" s="41"/>
      <c r="U49" s="41"/>
      <c r="V49" s="41"/>
      <c r="W49" s="41"/>
      <c r="X49" s="41"/>
    </row>
    <row r="50" spans="1:24" ht="16.5" customHeight="1" x14ac:dyDescent="0.25">
      <c r="A50" s="156"/>
      <c r="B50" s="77"/>
      <c r="C50" s="113"/>
      <c r="D50" s="82"/>
      <c r="E50" s="82"/>
      <c r="F50" s="113"/>
      <c r="G50" s="113"/>
      <c r="H50" s="113"/>
      <c r="I50" s="113"/>
      <c r="J50" s="82"/>
      <c r="K50" s="82"/>
      <c r="L50" s="82"/>
      <c r="M50" s="113"/>
      <c r="N50" s="119"/>
      <c r="O50" s="120"/>
      <c r="P50" s="120"/>
      <c r="Q50" s="118"/>
      <c r="R50" s="121"/>
      <c r="S50" s="21"/>
      <c r="T50" s="41"/>
      <c r="U50" s="41"/>
      <c r="V50" s="41"/>
      <c r="W50" s="41"/>
      <c r="X50" s="41"/>
    </row>
    <row r="51" spans="1:24" ht="33.75" customHeight="1" x14ac:dyDescent="0.25">
      <c r="A51" s="157">
        <v>3</v>
      </c>
      <c r="B51" s="123" t="s">
        <v>216</v>
      </c>
      <c r="C51" s="74"/>
      <c r="D51" s="82"/>
      <c r="E51" s="82"/>
      <c r="F51" s="4">
        <f>F52</f>
        <v>138</v>
      </c>
      <c r="G51" s="4">
        <f t="shared" ref="G51:R51" si="14">G52</f>
        <v>0</v>
      </c>
      <c r="H51" s="4">
        <f t="shared" si="14"/>
        <v>0</v>
      </c>
      <c r="I51" s="4">
        <f t="shared" si="14"/>
        <v>138</v>
      </c>
      <c r="J51" s="4">
        <f t="shared" si="14"/>
        <v>0</v>
      </c>
      <c r="K51" s="4">
        <f t="shared" si="14"/>
        <v>0</v>
      </c>
      <c r="L51" s="4">
        <f t="shared" si="14"/>
        <v>0</v>
      </c>
      <c r="M51" s="4">
        <f t="shared" si="14"/>
        <v>0</v>
      </c>
      <c r="N51" s="4">
        <f t="shared" si="14"/>
        <v>0</v>
      </c>
      <c r="O51" s="4">
        <f t="shared" si="14"/>
        <v>66</v>
      </c>
      <c r="P51" s="4">
        <f t="shared" si="14"/>
        <v>72</v>
      </c>
      <c r="Q51" s="4">
        <f t="shared" si="14"/>
        <v>0</v>
      </c>
      <c r="R51" s="4">
        <f t="shared" si="14"/>
        <v>0</v>
      </c>
      <c r="S51" s="21"/>
      <c r="T51" s="41"/>
      <c r="U51" s="41"/>
      <c r="V51" s="41"/>
      <c r="W51" s="41"/>
      <c r="X51" s="41"/>
    </row>
    <row r="52" spans="1:24" ht="33.75" customHeight="1" x14ac:dyDescent="0.25">
      <c r="A52" s="157"/>
      <c r="B52" s="124" t="s">
        <v>217</v>
      </c>
      <c r="C52" s="113"/>
      <c r="D52" s="82"/>
      <c r="E52" s="82"/>
      <c r="F52" s="113">
        <v>138</v>
      </c>
      <c r="G52" s="113"/>
      <c r="H52" s="113"/>
      <c r="I52" s="113">
        <v>138</v>
      </c>
      <c r="J52" s="113"/>
      <c r="K52" s="113"/>
      <c r="L52" s="113"/>
      <c r="M52" s="113"/>
      <c r="N52" s="113"/>
      <c r="O52" s="113">
        <v>66</v>
      </c>
      <c r="P52" s="113">
        <v>72</v>
      </c>
      <c r="Q52" s="113"/>
      <c r="R52" s="113"/>
      <c r="S52" s="21"/>
      <c r="T52" s="41"/>
      <c r="U52" s="41"/>
      <c r="V52" s="41"/>
      <c r="W52" s="41"/>
      <c r="X52" s="41"/>
    </row>
    <row r="53" spans="1:24" ht="33.75" customHeight="1" x14ac:dyDescent="0.25">
      <c r="A53" s="157">
        <v>4</v>
      </c>
      <c r="B53" s="122" t="s">
        <v>218</v>
      </c>
      <c r="C53" s="113"/>
      <c r="D53" s="82"/>
      <c r="E53" s="82"/>
      <c r="F53" s="4">
        <f>F54+F55+F56+F57</f>
        <v>270</v>
      </c>
      <c r="G53" s="4">
        <f t="shared" ref="G53:R53" si="15">G54+G55+G56+G57</f>
        <v>38</v>
      </c>
      <c r="H53" s="4">
        <f t="shared" si="15"/>
        <v>124</v>
      </c>
      <c r="I53" s="4">
        <f t="shared" si="15"/>
        <v>108</v>
      </c>
      <c r="J53" s="4">
        <f t="shared" si="15"/>
        <v>0</v>
      </c>
      <c r="K53" s="4">
        <f t="shared" si="15"/>
        <v>0</v>
      </c>
      <c r="L53" s="4">
        <f t="shared" si="15"/>
        <v>0</v>
      </c>
      <c r="M53" s="4">
        <f t="shared" si="15"/>
        <v>158</v>
      </c>
      <c r="N53" s="4">
        <f t="shared" si="15"/>
        <v>112</v>
      </c>
      <c r="O53" s="4">
        <f t="shared" si="15"/>
        <v>0</v>
      </c>
      <c r="P53" s="4">
        <f t="shared" si="15"/>
        <v>0</v>
      </c>
      <c r="Q53" s="4">
        <f t="shared" si="15"/>
        <v>0</v>
      </c>
      <c r="R53" s="4">
        <f t="shared" si="15"/>
        <v>0</v>
      </c>
      <c r="S53" s="21"/>
      <c r="T53" s="41"/>
      <c r="U53" s="41"/>
      <c r="V53" s="41"/>
      <c r="W53" s="41"/>
      <c r="X53" s="41"/>
    </row>
    <row r="54" spans="1:24" ht="16.5" customHeight="1" x14ac:dyDescent="0.25">
      <c r="A54" s="157"/>
      <c r="B54" s="77" t="s">
        <v>219</v>
      </c>
      <c r="C54" s="74">
        <v>4</v>
      </c>
      <c r="D54" s="82"/>
      <c r="E54" s="82"/>
      <c r="F54" s="74">
        <v>84</v>
      </c>
      <c r="G54" s="74">
        <v>18</v>
      </c>
      <c r="H54" s="74">
        <v>30</v>
      </c>
      <c r="I54" s="74">
        <v>36</v>
      </c>
      <c r="J54" s="82"/>
      <c r="K54" s="82"/>
      <c r="L54" s="82"/>
      <c r="M54" s="74">
        <v>44</v>
      </c>
      <c r="N54" s="72">
        <v>40</v>
      </c>
      <c r="O54" s="107"/>
      <c r="P54" s="107"/>
      <c r="Q54" s="74"/>
      <c r="R54" s="68"/>
      <c r="S54" s="21"/>
      <c r="T54" s="41"/>
      <c r="U54" s="41"/>
      <c r="V54" s="41"/>
      <c r="W54" s="41"/>
      <c r="X54" s="41"/>
    </row>
    <row r="55" spans="1:24" ht="16.5" customHeight="1" x14ac:dyDescent="0.25">
      <c r="A55" s="157"/>
      <c r="B55" s="77" t="s">
        <v>223</v>
      </c>
      <c r="C55" s="74"/>
      <c r="D55" s="82">
        <v>3</v>
      </c>
      <c r="E55" s="82"/>
      <c r="F55" s="74">
        <v>42</v>
      </c>
      <c r="G55" s="74">
        <v>20</v>
      </c>
      <c r="H55" s="74">
        <v>22</v>
      </c>
      <c r="I55" s="74"/>
      <c r="J55" s="82"/>
      <c r="K55" s="82"/>
      <c r="L55" s="82"/>
      <c r="M55" s="74">
        <v>42</v>
      </c>
      <c r="N55" s="72"/>
      <c r="O55" s="107"/>
      <c r="P55" s="107"/>
      <c r="Q55" s="74"/>
      <c r="R55" s="68"/>
      <c r="S55" s="21"/>
      <c r="T55" s="41"/>
      <c r="U55" s="41"/>
      <c r="V55" s="41"/>
      <c r="W55" s="41"/>
      <c r="X55" s="41"/>
    </row>
    <row r="56" spans="1:24" ht="16.5" customHeight="1" x14ac:dyDescent="0.25">
      <c r="A56" s="157"/>
      <c r="B56" s="42" t="s">
        <v>204</v>
      </c>
      <c r="C56" s="74"/>
      <c r="D56" s="82">
        <v>4</v>
      </c>
      <c r="E56" s="82"/>
      <c r="F56" s="74">
        <v>72</v>
      </c>
      <c r="G56" s="74"/>
      <c r="H56" s="74">
        <v>72</v>
      </c>
      <c r="I56" s="74"/>
      <c r="J56" s="82"/>
      <c r="K56" s="82"/>
      <c r="L56" s="82"/>
      <c r="M56" s="74">
        <v>36</v>
      </c>
      <c r="N56" s="72">
        <v>36</v>
      </c>
      <c r="O56" s="107"/>
      <c r="P56" s="107"/>
      <c r="Q56" s="74"/>
      <c r="R56" s="68"/>
      <c r="S56" s="21"/>
      <c r="T56" s="41"/>
      <c r="U56" s="41"/>
      <c r="V56" s="41"/>
      <c r="W56" s="41"/>
      <c r="X56" s="41"/>
    </row>
    <row r="57" spans="1:24" ht="16.5" customHeight="1" x14ac:dyDescent="0.25">
      <c r="A57" s="158"/>
      <c r="B57" s="77" t="s">
        <v>205</v>
      </c>
      <c r="C57" s="74"/>
      <c r="D57" s="82">
        <v>4</v>
      </c>
      <c r="E57" s="82"/>
      <c r="F57" s="74">
        <v>72</v>
      </c>
      <c r="G57" s="74"/>
      <c r="H57" s="74"/>
      <c r="I57" s="74">
        <v>72</v>
      </c>
      <c r="J57" s="82"/>
      <c r="K57" s="82"/>
      <c r="L57" s="82"/>
      <c r="M57" s="74">
        <v>36</v>
      </c>
      <c r="N57" s="72">
        <v>36</v>
      </c>
      <c r="O57" s="107"/>
      <c r="P57" s="107"/>
      <c r="Q57" s="74"/>
      <c r="R57" s="68"/>
      <c r="S57" s="21"/>
      <c r="T57" s="41"/>
      <c r="U57" s="41"/>
      <c r="V57" s="41"/>
      <c r="W57" s="41"/>
      <c r="X57" s="41"/>
    </row>
    <row r="58" spans="1:24" ht="48.75" customHeight="1" x14ac:dyDescent="0.25">
      <c r="A58" s="159">
        <v>5</v>
      </c>
      <c r="B58" s="78" t="s">
        <v>220</v>
      </c>
      <c r="C58" s="6"/>
      <c r="D58" s="6"/>
      <c r="E58" s="6"/>
      <c r="F58" s="4">
        <f>F59+F60+F61+F62+F63</f>
        <v>300</v>
      </c>
      <c r="G58" s="4">
        <f t="shared" ref="G58:R58" si="16">G59+G60+G61+G62+G63</f>
        <v>16</v>
      </c>
      <c r="H58" s="4">
        <f t="shared" si="16"/>
        <v>86</v>
      </c>
      <c r="I58" s="4">
        <f t="shared" si="16"/>
        <v>198</v>
      </c>
      <c r="J58" s="4"/>
      <c r="K58" s="4">
        <f t="shared" si="16"/>
        <v>0</v>
      </c>
      <c r="L58" s="4">
        <f t="shared" si="16"/>
        <v>0</v>
      </c>
      <c r="M58" s="4">
        <f t="shared" si="16"/>
        <v>54</v>
      </c>
      <c r="N58" s="4">
        <f t="shared" si="16"/>
        <v>126</v>
      </c>
      <c r="O58" s="4">
        <f t="shared" si="16"/>
        <v>120</v>
      </c>
      <c r="P58" s="4">
        <f t="shared" si="16"/>
        <v>0</v>
      </c>
      <c r="Q58" s="4">
        <f t="shared" si="16"/>
        <v>0</v>
      </c>
      <c r="R58" s="4">
        <f t="shared" si="16"/>
        <v>0</v>
      </c>
      <c r="S58" s="21">
        <f t="shared" si="12"/>
        <v>300</v>
      </c>
      <c r="T58" s="41"/>
      <c r="U58" s="41"/>
      <c r="V58" s="41"/>
      <c r="W58" s="41"/>
      <c r="X58" s="41"/>
    </row>
    <row r="59" spans="1:24" ht="20.25" customHeight="1" x14ac:dyDescent="0.25">
      <c r="A59" s="157"/>
      <c r="B59" s="79" t="s">
        <v>221</v>
      </c>
      <c r="C59" s="6"/>
      <c r="D59" s="6">
        <v>4</v>
      </c>
      <c r="E59" s="6"/>
      <c r="F59" s="6">
        <v>72</v>
      </c>
      <c r="G59" s="6">
        <v>16</v>
      </c>
      <c r="H59" s="6">
        <v>20</v>
      </c>
      <c r="I59" s="6">
        <v>36</v>
      </c>
      <c r="J59" s="6"/>
      <c r="K59" s="6"/>
      <c r="L59" s="6"/>
      <c r="M59" s="6">
        <v>18</v>
      </c>
      <c r="N59" s="6">
        <v>54</v>
      </c>
      <c r="O59" s="96"/>
      <c r="P59" s="96"/>
      <c r="Q59" s="6"/>
      <c r="R59" s="66"/>
      <c r="S59" s="21">
        <f t="shared" si="12"/>
        <v>72</v>
      </c>
      <c r="T59" s="41"/>
      <c r="U59" s="41"/>
      <c r="V59" s="41"/>
      <c r="W59" s="41"/>
      <c r="X59" s="41"/>
    </row>
    <row r="60" spans="1:24" ht="20.25" customHeight="1" x14ac:dyDescent="0.25">
      <c r="A60" s="157"/>
      <c r="B60" s="79" t="s">
        <v>194</v>
      </c>
      <c r="C60" s="74"/>
      <c r="D60" s="74">
        <v>4</v>
      </c>
      <c r="E60" s="74"/>
      <c r="F60" s="74">
        <v>48</v>
      </c>
      <c r="G60" s="74"/>
      <c r="H60" s="74">
        <v>12</v>
      </c>
      <c r="I60" s="74">
        <v>36</v>
      </c>
      <c r="J60" s="74"/>
      <c r="K60" s="74"/>
      <c r="L60" s="74"/>
      <c r="M60" s="74">
        <v>12</v>
      </c>
      <c r="N60" s="74">
        <v>36</v>
      </c>
      <c r="O60" s="96"/>
      <c r="P60" s="96"/>
      <c r="Q60" s="74"/>
      <c r="R60" s="68"/>
      <c r="S60" s="21"/>
      <c r="T60" s="41"/>
      <c r="U60" s="41"/>
      <c r="V60" s="41"/>
      <c r="W60" s="41"/>
      <c r="X60" s="41"/>
    </row>
    <row r="61" spans="1:24" ht="18.75" customHeight="1" x14ac:dyDescent="0.25">
      <c r="A61" s="157"/>
      <c r="B61" s="77" t="s">
        <v>222</v>
      </c>
      <c r="C61" s="74"/>
      <c r="D61" s="74">
        <v>4</v>
      </c>
      <c r="E61" s="74"/>
      <c r="F61" s="74">
        <v>60</v>
      </c>
      <c r="G61" s="74"/>
      <c r="H61" s="74">
        <v>24</v>
      </c>
      <c r="I61" s="74">
        <v>36</v>
      </c>
      <c r="J61" s="74" t="s">
        <v>107</v>
      </c>
      <c r="K61" s="74"/>
      <c r="L61" s="74"/>
      <c r="M61" s="74">
        <v>24</v>
      </c>
      <c r="N61" s="74">
        <v>36</v>
      </c>
      <c r="O61" s="96"/>
      <c r="P61" s="96"/>
      <c r="Q61" s="74"/>
      <c r="R61" s="68"/>
      <c r="S61" s="21"/>
      <c r="T61" s="41"/>
      <c r="U61" s="41"/>
      <c r="V61" s="41"/>
      <c r="W61" s="41"/>
      <c r="X61" s="41"/>
    </row>
    <row r="62" spans="1:24" ht="18.75" customHeight="1" x14ac:dyDescent="0.25">
      <c r="A62" s="157"/>
      <c r="B62" s="42" t="s">
        <v>204</v>
      </c>
      <c r="C62" s="74"/>
      <c r="D62" s="74">
        <v>5</v>
      </c>
      <c r="E62" s="74"/>
      <c r="F62" s="74">
        <v>60</v>
      </c>
      <c r="G62" s="74"/>
      <c r="H62" s="74">
        <v>30</v>
      </c>
      <c r="I62" s="74">
        <v>30</v>
      </c>
      <c r="J62" s="74"/>
      <c r="K62" s="74"/>
      <c r="L62" s="74"/>
      <c r="M62" s="74"/>
      <c r="N62" s="74"/>
      <c r="O62" s="96">
        <v>60</v>
      </c>
      <c r="P62" s="96"/>
      <c r="Q62" s="74"/>
      <c r="R62" s="68"/>
      <c r="S62" s="21"/>
      <c r="T62" s="41"/>
      <c r="U62" s="41"/>
      <c r="V62" s="41"/>
      <c r="W62" s="41"/>
      <c r="X62" s="41"/>
    </row>
    <row r="63" spans="1:24" ht="18.75" customHeight="1" x14ac:dyDescent="0.25">
      <c r="A63" s="158"/>
      <c r="B63" s="77" t="s">
        <v>223</v>
      </c>
      <c r="C63" s="74"/>
      <c r="D63" s="74">
        <v>5</v>
      </c>
      <c r="E63" s="74"/>
      <c r="F63" s="74">
        <v>60</v>
      </c>
      <c r="G63" s="74"/>
      <c r="H63" s="74"/>
      <c r="I63" s="74">
        <v>60</v>
      </c>
      <c r="J63" s="74"/>
      <c r="K63" s="74"/>
      <c r="L63" s="74"/>
      <c r="M63" s="74"/>
      <c r="N63" s="74"/>
      <c r="O63" s="96">
        <v>60</v>
      </c>
      <c r="P63" s="96"/>
      <c r="Q63" s="74"/>
      <c r="R63" s="68"/>
      <c r="S63" s="21"/>
      <c r="T63" s="41"/>
      <c r="U63" s="41"/>
      <c r="V63" s="41"/>
      <c r="W63" s="41"/>
      <c r="X63" s="41"/>
    </row>
    <row r="64" spans="1:24" ht="47.25" customHeight="1" x14ac:dyDescent="0.25">
      <c r="A64" s="142">
        <v>6</v>
      </c>
      <c r="B64" s="117" t="s">
        <v>224</v>
      </c>
      <c r="C64" s="6"/>
      <c r="D64" s="6"/>
      <c r="E64" s="6"/>
      <c r="F64" s="4">
        <f>F65</f>
        <v>156</v>
      </c>
      <c r="G64" s="4">
        <f t="shared" ref="G64:R64" si="17">G65</f>
        <v>0</v>
      </c>
      <c r="H64" s="4">
        <f t="shared" si="17"/>
        <v>0</v>
      </c>
      <c r="I64" s="4">
        <f t="shared" si="17"/>
        <v>156</v>
      </c>
      <c r="J64" s="4">
        <f t="shared" si="17"/>
        <v>0</v>
      </c>
      <c r="K64" s="4">
        <f t="shared" si="17"/>
        <v>0</v>
      </c>
      <c r="L64" s="4">
        <f t="shared" si="17"/>
        <v>0</v>
      </c>
      <c r="M64" s="4">
        <f t="shared" si="17"/>
        <v>24</v>
      </c>
      <c r="N64" s="4">
        <f t="shared" si="17"/>
        <v>52</v>
      </c>
      <c r="O64" s="4">
        <f t="shared" si="17"/>
        <v>80</v>
      </c>
      <c r="P64" s="4">
        <f t="shared" si="17"/>
        <v>0</v>
      </c>
      <c r="Q64" s="4">
        <f t="shared" si="17"/>
        <v>0</v>
      </c>
      <c r="R64" s="4">
        <f t="shared" si="17"/>
        <v>0</v>
      </c>
      <c r="S64" s="21"/>
      <c r="T64" s="41"/>
      <c r="U64" s="41"/>
      <c r="V64" s="41"/>
      <c r="W64" s="41"/>
      <c r="X64" s="41"/>
    </row>
    <row r="65" spans="1:24" ht="47.25" customHeight="1" x14ac:dyDescent="0.25">
      <c r="A65" s="144"/>
      <c r="B65" s="77" t="s">
        <v>224</v>
      </c>
      <c r="C65" s="113"/>
      <c r="D65" s="113"/>
      <c r="E65" s="113"/>
      <c r="F65" s="113">
        <v>156</v>
      </c>
      <c r="G65" s="113"/>
      <c r="H65" s="113"/>
      <c r="I65" s="113">
        <v>156</v>
      </c>
      <c r="J65" s="113"/>
      <c r="K65" s="113"/>
      <c r="L65" s="113"/>
      <c r="M65" s="113">
        <v>24</v>
      </c>
      <c r="N65" s="113">
        <v>52</v>
      </c>
      <c r="O65" s="113">
        <v>80</v>
      </c>
      <c r="P65" s="113"/>
      <c r="Q65" s="4"/>
      <c r="R65" s="4"/>
      <c r="S65" s="21"/>
      <c r="T65" s="41"/>
      <c r="U65" s="41"/>
      <c r="V65" s="41"/>
      <c r="W65" s="41"/>
      <c r="X65" s="41"/>
    </row>
    <row r="66" spans="1:24" ht="42.75" customHeight="1" x14ac:dyDescent="0.25">
      <c r="A66" s="76">
        <v>7</v>
      </c>
      <c r="B66" s="117" t="s">
        <v>225</v>
      </c>
      <c r="C66" s="6"/>
      <c r="D66" s="6"/>
      <c r="E66" s="6"/>
      <c r="F66" s="4">
        <f>F67</f>
        <v>360</v>
      </c>
      <c r="G66" s="4">
        <f t="shared" ref="G66:R66" si="18">G67</f>
        <v>0</v>
      </c>
      <c r="H66" s="4">
        <f t="shared" si="18"/>
        <v>0</v>
      </c>
      <c r="I66" s="4">
        <f t="shared" si="18"/>
        <v>360</v>
      </c>
      <c r="J66" s="4">
        <f t="shared" si="18"/>
        <v>0</v>
      </c>
      <c r="K66" s="4">
        <f t="shared" si="18"/>
        <v>0</v>
      </c>
      <c r="L66" s="4">
        <f t="shared" si="18"/>
        <v>0</v>
      </c>
      <c r="M66" s="4">
        <f t="shared" si="18"/>
        <v>0</v>
      </c>
      <c r="N66" s="4">
        <f t="shared" si="18"/>
        <v>96</v>
      </c>
      <c r="O66" s="4">
        <f t="shared" si="18"/>
        <v>72</v>
      </c>
      <c r="P66" s="4">
        <f t="shared" si="18"/>
        <v>192</v>
      </c>
      <c r="Q66" s="4">
        <f t="shared" si="18"/>
        <v>0</v>
      </c>
      <c r="R66" s="4">
        <f t="shared" si="18"/>
        <v>0</v>
      </c>
      <c r="S66" s="45"/>
      <c r="T66" s="41"/>
      <c r="U66" s="41"/>
      <c r="V66" s="41"/>
      <c r="W66" s="41"/>
      <c r="X66" s="41"/>
    </row>
    <row r="67" spans="1:24" ht="44.25" customHeight="1" x14ac:dyDescent="0.25">
      <c r="A67" s="77"/>
      <c r="B67" s="77" t="s">
        <v>225</v>
      </c>
      <c r="C67" s="6"/>
      <c r="D67" s="6"/>
      <c r="E67" s="6"/>
      <c r="F67" s="6">
        <v>360</v>
      </c>
      <c r="G67" s="64"/>
      <c r="H67" s="64"/>
      <c r="I67" s="64">
        <v>360</v>
      </c>
      <c r="J67" s="6"/>
      <c r="K67" s="74"/>
      <c r="L67" s="74"/>
      <c r="M67" s="74"/>
      <c r="N67" s="74">
        <v>96</v>
      </c>
      <c r="O67" s="96">
        <v>72</v>
      </c>
      <c r="P67" s="96">
        <v>192</v>
      </c>
      <c r="Q67" s="74"/>
      <c r="R67" s="68"/>
      <c r="S67" s="45">
        <f t="shared" ref="S67" si="19">SUM(K67:R67)</f>
        <v>360</v>
      </c>
      <c r="T67" s="41"/>
      <c r="U67" s="41"/>
      <c r="V67" s="41"/>
      <c r="W67" s="41"/>
      <c r="X67" s="41"/>
    </row>
    <row r="68" spans="1:24" ht="81" customHeight="1" x14ac:dyDescent="0.25">
      <c r="A68" s="114">
        <v>8</v>
      </c>
      <c r="B68" s="117" t="s">
        <v>226</v>
      </c>
      <c r="C68" s="35"/>
      <c r="D68" s="35"/>
      <c r="E68" s="35"/>
      <c r="F68" s="4">
        <f>F69+F70+F71+F72+F73+F74</f>
        <v>542</v>
      </c>
      <c r="G68" s="4">
        <f t="shared" ref="G68:R68" si="20">G69+G70+G71+G72+G73+G74</f>
        <v>92</v>
      </c>
      <c r="H68" s="4">
        <f t="shared" si="20"/>
        <v>234</v>
      </c>
      <c r="I68" s="4">
        <f t="shared" si="20"/>
        <v>216</v>
      </c>
      <c r="J68" s="4"/>
      <c r="K68" s="4">
        <f t="shared" si="20"/>
        <v>0</v>
      </c>
      <c r="L68" s="4">
        <f t="shared" si="20"/>
        <v>0</v>
      </c>
      <c r="M68" s="4">
        <f t="shared" si="20"/>
        <v>0</v>
      </c>
      <c r="N68" s="4">
        <f t="shared" si="20"/>
        <v>0</v>
      </c>
      <c r="O68" s="4">
        <f t="shared" si="20"/>
        <v>68</v>
      </c>
      <c r="P68" s="4">
        <f t="shared" si="20"/>
        <v>148</v>
      </c>
      <c r="Q68" s="4">
        <f t="shared" si="20"/>
        <v>298</v>
      </c>
      <c r="R68" s="4">
        <f t="shared" si="20"/>
        <v>28</v>
      </c>
      <c r="S68" s="45"/>
      <c r="T68" s="41"/>
      <c r="U68" s="41"/>
      <c r="V68" s="41"/>
      <c r="W68" s="41"/>
      <c r="X68" s="41"/>
    </row>
    <row r="69" spans="1:24" ht="16.5" customHeight="1" x14ac:dyDescent="0.25">
      <c r="A69" s="76"/>
      <c r="B69" s="77" t="s">
        <v>199</v>
      </c>
      <c r="C69" s="74">
        <v>7</v>
      </c>
      <c r="D69" s="74"/>
      <c r="E69" s="74"/>
      <c r="F69" s="74">
        <v>140</v>
      </c>
      <c r="G69" s="74">
        <v>20</v>
      </c>
      <c r="H69" s="74">
        <v>12</v>
      </c>
      <c r="I69" s="74">
        <v>108</v>
      </c>
      <c r="J69" s="74"/>
      <c r="K69" s="74"/>
      <c r="L69" s="82"/>
      <c r="M69" s="74"/>
      <c r="N69" s="74"/>
      <c r="O69" s="105"/>
      <c r="P69" s="96"/>
      <c r="Q69" s="103">
        <v>140</v>
      </c>
      <c r="R69" s="104"/>
      <c r="S69" s="45"/>
      <c r="T69" s="41"/>
      <c r="U69" s="41"/>
      <c r="V69" s="41"/>
      <c r="W69" s="41"/>
      <c r="X69" s="41"/>
    </row>
    <row r="70" spans="1:24" ht="16.5" customHeight="1" x14ac:dyDescent="0.25">
      <c r="A70" s="76"/>
      <c r="B70" s="77" t="s">
        <v>204</v>
      </c>
      <c r="C70" s="103">
        <v>6</v>
      </c>
      <c r="D70" s="103"/>
      <c r="E70" s="103"/>
      <c r="F70" s="74">
        <v>96</v>
      </c>
      <c r="G70" s="74">
        <v>20</v>
      </c>
      <c r="H70" s="64">
        <v>40</v>
      </c>
      <c r="I70" s="74">
        <v>36</v>
      </c>
      <c r="J70" s="103"/>
      <c r="K70" s="103"/>
      <c r="L70" s="74"/>
      <c r="M70" s="102"/>
      <c r="N70" s="99"/>
      <c r="O70" s="105">
        <v>30</v>
      </c>
      <c r="P70" s="96">
        <v>66</v>
      </c>
      <c r="Q70" s="103"/>
      <c r="R70" s="104"/>
      <c r="S70" s="45"/>
      <c r="T70" s="41"/>
      <c r="U70" s="41"/>
      <c r="V70" s="41"/>
      <c r="W70" s="41"/>
      <c r="X70" s="41"/>
    </row>
    <row r="71" spans="1:24" ht="21" customHeight="1" x14ac:dyDescent="0.25">
      <c r="A71" s="125" t="s">
        <v>209</v>
      </c>
      <c r="B71" s="77" t="s">
        <v>227</v>
      </c>
      <c r="C71" s="35"/>
      <c r="D71" s="35">
        <v>7</v>
      </c>
      <c r="E71" s="35"/>
      <c r="F71" s="74">
        <v>52</v>
      </c>
      <c r="G71" s="74">
        <v>32</v>
      </c>
      <c r="H71" s="64">
        <v>20</v>
      </c>
      <c r="I71" s="74"/>
      <c r="J71" s="35"/>
      <c r="K71" s="35"/>
      <c r="L71" s="74"/>
      <c r="M71" s="72"/>
      <c r="N71" s="94"/>
      <c r="O71" s="107"/>
      <c r="P71" s="4"/>
      <c r="Q71" s="103">
        <v>52</v>
      </c>
      <c r="R71" s="104"/>
      <c r="S71" s="45"/>
      <c r="T71" s="41"/>
      <c r="U71" s="41"/>
      <c r="V71" s="41"/>
      <c r="W71" s="41"/>
      <c r="X71" s="41"/>
    </row>
    <row r="72" spans="1:24" ht="16.5" customHeight="1" x14ac:dyDescent="0.25">
      <c r="A72" s="76"/>
      <c r="B72" s="77" t="s">
        <v>206</v>
      </c>
      <c r="C72" s="103"/>
      <c r="D72" s="103"/>
      <c r="E72" s="103">
        <v>1</v>
      </c>
      <c r="F72" s="113">
        <v>120</v>
      </c>
      <c r="G72" s="113"/>
      <c r="H72" s="64">
        <v>48</v>
      </c>
      <c r="I72" s="113">
        <v>72</v>
      </c>
      <c r="J72" s="103"/>
      <c r="K72" s="103"/>
      <c r="L72" s="113"/>
      <c r="M72" s="102"/>
      <c r="N72" s="99"/>
      <c r="O72" s="105">
        <v>38</v>
      </c>
      <c r="P72" s="113">
        <v>82</v>
      </c>
      <c r="Q72" s="103"/>
      <c r="R72" s="104"/>
      <c r="S72" s="45"/>
      <c r="T72" s="41"/>
      <c r="U72" s="41"/>
      <c r="V72" s="41"/>
      <c r="W72" s="41"/>
      <c r="X72" s="41"/>
    </row>
    <row r="73" spans="1:24" ht="16.5" customHeight="1" x14ac:dyDescent="0.25">
      <c r="A73" s="76"/>
      <c r="B73" s="77" t="s">
        <v>228</v>
      </c>
      <c r="C73" s="103">
        <v>8</v>
      </c>
      <c r="D73" s="103"/>
      <c r="E73" s="103"/>
      <c r="F73" s="113">
        <v>54</v>
      </c>
      <c r="G73" s="113"/>
      <c r="H73" s="64">
        <v>54</v>
      </c>
      <c r="I73" s="113"/>
      <c r="J73" s="103"/>
      <c r="K73" s="103"/>
      <c r="L73" s="113"/>
      <c r="M73" s="102"/>
      <c r="N73" s="99"/>
      <c r="O73" s="105"/>
      <c r="P73" s="113"/>
      <c r="Q73" s="103">
        <v>26</v>
      </c>
      <c r="R73" s="104">
        <v>28</v>
      </c>
      <c r="S73" s="45"/>
      <c r="T73" s="41"/>
      <c r="U73" s="41"/>
      <c r="V73" s="41"/>
      <c r="W73" s="41"/>
      <c r="X73" s="41"/>
    </row>
    <row r="74" spans="1:24" ht="16.5" customHeight="1" x14ac:dyDescent="0.25">
      <c r="A74" s="125" t="s">
        <v>205</v>
      </c>
      <c r="B74" s="77" t="s">
        <v>194</v>
      </c>
      <c r="C74" s="103">
        <v>7</v>
      </c>
      <c r="D74" s="103"/>
      <c r="E74" s="103"/>
      <c r="F74" s="74">
        <v>80</v>
      </c>
      <c r="G74" s="74">
        <v>20</v>
      </c>
      <c r="H74" s="64">
        <v>60</v>
      </c>
      <c r="I74" s="74"/>
      <c r="J74" s="103" t="s">
        <v>107</v>
      </c>
      <c r="K74" s="103"/>
      <c r="L74" s="74"/>
      <c r="M74" s="102"/>
      <c r="N74" s="99"/>
      <c r="O74" s="105"/>
      <c r="P74" s="96"/>
      <c r="Q74" s="103">
        <v>80</v>
      </c>
      <c r="R74" s="104"/>
      <c r="S74" s="45"/>
      <c r="T74" s="41"/>
      <c r="U74" s="41"/>
      <c r="V74" s="41"/>
      <c r="W74" s="41"/>
      <c r="X74" s="41"/>
    </row>
    <row r="75" spans="1:24" ht="48.75" customHeight="1" x14ac:dyDescent="0.25">
      <c r="A75" s="131">
        <v>9</v>
      </c>
      <c r="B75" s="117" t="s">
        <v>229</v>
      </c>
      <c r="C75" s="35"/>
      <c r="D75" s="35"/>
      <c r="E75" s="35"/>
      <c r="F75" s="4">
        <f>F76+F77</f>
        <v>156</v>
      </c>
      <c r="G75" s="4">
        <f t="shared" ref="G75:R75" si="21">G76+G77</f>
        <v>0</v>
      </c>
      <c r="H75" s="4">
        <f t="shared" si="21"/>
        <v>18</v>
      </c>
      <c r="I75" s="4">
        <f t="shared" si="21"/>
        <v>138</v>
      </c>
      <c r="J75" s="4">
        <f t="shared" si="21"/>
        <v>0</v>
      </c>
      <c r="K75" s="4">
        <f t="shared" si="21"/>
        <v>0</v>
      </c>
      <c r="L75" s="4">
        <f t="shared" si="21"/>
        <v>0</v>
      </c>
      <c r="M75" s="4">
        <f t="shared" si="21"/>
        <v>0</v>
      </c>
      <c r="N75" s="4">
        <f t="shared" si="21"/>
        <v>0</v>
      </c>
      <c r="O75" s="4">
        <f t="shared" si="21"/>
        <v>48</v>
      </c>
      <c r="P75" s="4">
        <f t="shared" si="21"/>
        <v>0</v>
      </c>
      <c r="Q75" s="4">
        <f t="shared" si="21"/>
        <v>108</v>
      </c>
      <c r="R75" s="4">
        <f t="shared" si="21"/>
        <v>0</v>
      </c>
      <c r="S75" s="45"/>
      <c r="T75" s="41"/>
      <c r="U75" s="41"/>
      <c r="V75" s="41"/>
      <c r="W75" s="41"/>
      <c r="X75" s="41"/>
    </row>
    <row r="76" spans="1:24" ht="16.5" customHeight="1" x14ac:dyDescent="0.25">
      <c r="A76" s="134" t="s">
        <v>208</v>
      </c>
      <c r="B76" s="77" t="s">
        <v>206</v>
      </c>
      <c r="C76" s="103">
        <v>5</v>
      </c>
      <c r="D76" s="103"/>
      <c r="E76" s="103">
        <v>1</v>
      </c>
      <c r="F76" s="74">
        <v>48</v>
      </c>
      <c r="G76" s="74"/>
      <c r="H76" s="64">
        <v>18</v>
      </c>
      <c r="I76" s="74">
        <v>30</v>
      </c>
      <c r="J76" s="103"/>
      <c r="K76" s="103"/>
      <c r="L76" s="74"/>
      <c r="M76" s="102"/>
      <c r="N76" s="99"/>
      <c r="O76" s="105">
        <v>48</v>
      </c>
      <c r="P76" s="96"/>
      <c r="Q76" s="103"/>
      <c r="R76" s="104"/>
      <c r="S76" s="45"/>
      <c r="T76" s="41"/>
      <c r="U76" s="41"/>
      <c r="V76" s="41"/>
      <c r="W76" s="41"/>
      <c r="X76" s="41"/>
    </row>
    <row r="77" spans="1:24" ht="16.5" customHeight="1" x14ac:dyDescent="0.25">
      <c r="A77" s="132"/>
      <c r="B77" s="126" t="s">
        <v>230</v>
      </c>
      <c r="C77" s="106"/>
      <c r="D77" s="106"/>
      <c r="E77" s="106"/>
      <c r="F77" s="106">
        <v>108</v>
      </c>
      <c r="G77" s="106"/>
      <c r="H77" s="106"/>
      <c r="I77" s="106">
        <v>108</v>
      </c>
      <c r="J77" s="106"/>
      <c r="K77" s="106"/>
      <c r="L77" s="106"/>
      <c r="M77" s="106"/>
      <c r="N77" s="106"/>
      <c r="O77" s="106"/>
      <c r="P77" s="106"/>
      <c r="Q77" s="106">
        <v>108</v>
      </c>
      <c r="R77" s="115"/>
      <c r="S77" s="45"/>
      <c r="T77" s="41"/>
      <c r="U77" s="41"/>
      <c r="V77" s="41"/>
      <c r="W77" s="41"/>
      <c r="X77" s="41"/>
    </row>
    <row r="78" spans="1:24" ht="84.75" customHeight="1" x14ac:dyDescent="0.25">
      <c r="A78" s="142">
        <v>10</v>
      </c>
      <c r="B78" s="117" t="s">
        <v>231</v>
      </c>
      <c r="C78" s="35"/>
      <c r="D78" s="35"/>
      <c r="E78" s="35"/>
      <c r="F78" s="4">
        <f>F79+F80+F81+F82</f>
        <v>556</v>
      </c>
      <c r="G78" s="4">
        <f t="shared" ref="G78:R78" si="22">G79+G80+G81+G82</f>
        <v>52</v>
      </c>
      <c r="H78" s="4">
        <f t="shared" si="22"/>
        <v>78</v>
      </c>
      <c r="I78" s="4">
        <f t="shared" si="22"/>
        <v>426</v>
      </c>
      <c r="J78" s="4"/>
      <c r="K78" s="4">
        <f t="shared" si="22"/>
        <v>0</v>
      </c>
      <c r="L78" s="4">
        <f t="shared" si="22"/>
        <v>0</v>
      </c>
      <c r="M78" s="4">
        <f t="shared" si="22"/>
        <v>0</v>
      </c>
      <c r="N78" s="4">
        <f t="shared" si="22"/>
        <v>0</v>
      </c>
      <c r="O78" s="4">
        <f t="shared" si="22"/>
        <v>0</v>
      </c>
      <c r="P78" s="4">
        <f t="shared" si="22"/>
        <v>48</v>
      </c>
      <c r="Q78" s="4">
        <f t="shared" si="22"/>
        <v>78</v>
      </c>
      <c r="R78" s="4">
        <f t="shared" si="22"/>
        <v>430</v>
      </c>
      <c r="S78" s="45"/>
      <c r="T78" s="41"/>
      <c r="U78" s="41"/>
      <c r="V78" s="41"/>
      <c r="W78" s="41"/>
      <c r="X78" s="41"/>
    </row>
    <row r="79" spans="1:24" ht="16.5" customHeight="1" x14ac:dyDescent="0.25">
      <c r="A79" s="143"/>
      <c r="B79" s="77" t="s">
        <v>198</v>
      </c>
      <c r="C79" s="5"/>
      <c r="D79" s="5">
        <v>7</v>
      </c>
      <c r="E79" s="5"/>
      <c r="F79" s="6">
        <v>54</v>
      </c>
      <c r="G79" s="6"/>
      <c r="H79" s="6">
        <v>18</v>
      </c>
      <c r="I79" s="5">
        <v>36</v>
      </c>
      <c r="J79" s="5" t="s">
        <v>107</v>
      </c>
      <c r="K79" s="5"/>
      <c r="L79" s="5"/>
      <c r="M79" s="5"/>
      <c r="N79" s="5"/>
      <c r="O79" s="5"/>
      <c r="P79" s="115">
        <v>18</v>
      </c>
      <c r="Q79" s="6">
        <v>36</v>
      </c>
      <c r="R79" s="104"/>
      <c r="S79" s="45"/>
      <c r="T79" s="41"/>
      <c r="U79" s="41"/>
      <c r="V79" s="41"/>
      <c r="W79" s="41"/>
      <c r="X79" s="41"/>
    </row>
    <row r="80" spans="1:24" ht="16.5" customHeight="1" x14ac:dyDescent="0.25">
      <c r="A80" s="143"/>
      <c r="B80" s="77" t="s">
        <v>207</v>
      </c>
      <c r="C80" s="103">
        <v>7</v>
      </c>
      <c r="D80" s="103"/>
      <c r="E80" s="103"/>
      <c r="F80" s="74">
        <v>72</v>
      </c>
      <c r="G80" s="74">
        <v>34</v>
      </c>
      <c r="H80" s="64">
        <v>38</v>
      </c>
      <c r="I80" s="74"/>
      <c r="J80" s="103"/>
      <c r="K80" s="103"/>
      <c r="L80" s="74"/>
      <c r="M80" s="102"/>
      <c r="N80" s="99"/>
      <c r="O80" s="105"/>
      <c r="P80" s="96">
        <v>30</v>
      </c>
      <c r="Q80" s="103">
        <v>42</v>
      </c>
      <c r="R80" s="104"/>
      <c r="S80" s="45"/>
      <c r="T80" s="41"/>
      <c r="U80" s="41"/>
      <c r="V80" s="41"/>
      <c r="W80" s="41"/>
      <c r="X80" s="41"/>
    </row>
    <row r="81" spans="1:24" ht="16.5" customHeight="1" x14ac:dyDescent="0.25">
      <c r="A81" s="143"/>
      <c r="B81" s="98" t="s">
        <v>202</v>
      </c>
      <c r="C81" s="5">
        <v>8</v>
      </c>
      <c r="D81" s="5"/>
      <c r="E81" s="5"/>
      <c r="F81" s="81">
        <v>70</v>
      </c>
      <c r="G81" s="81">
        <v>18</v>
      </c>
      <c r="H81" s="81">
        <v>22</v>
      </c>
      <c r="I81" s="81">
        <v>30</v>
      </c>
      <c r="J81" s="81"/>
      <c r="K81" s="81"/>
      <c r="L81" s="81"/>
      <c r="M81" s="81"/>
      <c r="N81" s="81"/>
      <c r="O81" s="81"/>
      <c r="P81" s="81"/>
      <c r="Q81" s="81"/>
      <c r="R81" s="101">
        <v>70</v>
      </c>
      <c r="S81" s="45"/>
      <c r="T81" s="41"/>
      <c r="U81" s="41"/>
      <c r="V81" s="41"/>
      <c r="W81" s="41"/>
      <c r="X81" s="41"/>
    </row>
    <row r="82" spans="1:24" ht="16.5" customHeight="1" x14ac:dyDescent="0.25">
      <c r="A82" s="144"/>
      <c r="B82" s="77" t="s">
        <v>28</v>
      </c>
      <c r="C82" s="103"/>
      <c r="D82" s="103"/>
      <c r="E82" s="103"/>
      <c r="F82" s="96">
        <v>360</v>
      </c>
      <c r="G82" s="96"/>
      <c r="H82" s="64"/>
      <c r="I82" s="96">
        <v>360</v>
      </c>
      <c r="J82" s="103"/>
      <c r="K82" s="103"/>
      <c r="L82" s="96"/>
      <c r="M82" s="102"/>
      <c r="N82" s="99"/>
      <c r="O82" s="105"/>
      <c r="P82" s="96"/>
      <c r="Q82" s="103"/>
      <c r="R82" s="104">
        <v>360</v>
      </c>
      <c r="S82" s="45"/>
      <c r="T82" s="41"/>
      <c r="U82" s="41"/>
      <c r="V82" s="41"/>
      <c r="W82" s="41"/>
      <c r="X82" s="41"/>
    </row>
    <row r="83" spans="1:24" s="133" customFormat="1" ht="22.5" customHeight="1" x14ac:dyDescent="0.2">
      <c r="A83" s="145" t="s">
        <v>172</v>
      </c>
      <c r="B83" s="76" t="s">
        <v>173</v>
      </c>
      <c r="C83" s="35"/>
      <c r="D83" s="35"/>
      <c r="E83" s="35"/>
      <c r="F83" s="4">
        <f>F84+F85+F86+F87+F88</f>
        <v>282</v>
      </c>
      <c r="G83" s="4">
        <f t="shared" ref="G83:R83" si="23">G84+G85+G86+G87+G88</f>
        <v>24</v>
      </c>
      <c r="H83" s="4">
        <f t="shared" si="23"/>
        <v>122</v>
      </c>
      <c r="I83" s="4">
        <f t="shared" si="23"/>
        <v>136</v>
      </c>
      <c r="J83" s="4">
        <f t="shared" si="23"/>
        <v>0</v>
      </c>
      <c r="K83" s="4">
        <f t="shared" si="23"/>
        <v>0</v>
      </c>
      <c r="L83" s="4">
        <f t="shared" si="23"/>
        <v>0</v>
      </c>
      <c r="M83" s="4">
        <f t="shared" si="23"/>
        <v>0</v>
      </c>
      <c r="N83" s="4">
        <f t="shared" si="23"/>
        <v>42</v>
      </c>
      <c r="O83" s="4">
        <f t="shared" si="23"/>
        <v>16</v>
      </c>
      <c r="P83" s="4">
        <f t="shared" si="23"/>
        <v>224</v>
      </c>
      <c r="Q83" s="4">
        <f t="shared" si="23"/>
        <v>0</v>
      </c>
      <c r="R83" s="4">
        <f t="shared" si="23"/>
        <v>0</v>
      </c>
      <c r="S83" s="45"/>
      <c r="T83" s="45"/>
      <c r="U83" s="45"/>
      <c r="V83" s="45"/>
      <c r="W83" s="45"/>
      <c r="X83" s="45"/>
    </row>
    <row r="84" spans="1:24" ht="15.75" customHeight="1" x14ac:dyDescent="0.25">
      <c r="A84" s="146"/>
      <c r="B84" s="98" t="s">
        <v>200</v>
      </c>
      <c r="C84" s="5"/>
      <c r="D84" s="5"/>
      <c r="E84" s="5"/>
      <c r="F84" s="81">
        <v>72</v>
      </c>
      <c r="G84" s="81">
        <v>4</v>
      </c>
      <c r="H84" s="81">
        <v>32</v>
      </c>
      <c r="I84" s="81">
        <v>36</v>
      </c>
      <c r="J84" s="81"/>
      <c r="K84" s="81"/>
      <c r="L84" s="81"/>
      <c r="M84" s="81"/>
      <c r="N84" s="81"/>
      <c r="O84" s="81"/>
      <c r="P84" s="81">
        <v>72</v>
      </c>
      <c r="Q84" s="81"/>
      <c r="R84" s="101"/>
      <c r="S84" s="45"/>
      <c r="T84" s="41"/>
      <c r="U84" s="41"/>
      <c r="V84" s="41"/>
      <c r="W84" s="41"/>
      <c r="X84" s="41"/>
    </row>
    <row r="85" spans="1:24" ht="15.75" customHeight="1" x14ac:dyDescent="0.25">
      <c r="A85" s="146"/>
      <c r="B85" s="98" t="s">
        <v>203</v>
      </c>
      <c r="C85" s="5"/>
      <c r="D85" s="5"/>
      <c r="E85" s="5"/>
      <c r="F85" s="81">
        <v>48</v>
      </c>
      <c r="G85" s="81"/>
      <c r="H85" s="81">
        <v>18</v>
      </c>
      <c r="I85" s="81">
        <v>30</v>
      </c>
      <c r="J85" s="81"/>
      <c r="K85" s="81"/>
      <c r="L85" s="81"/>
      <c r="M85" s="81"/>
      <c r="N85" s="81"/>
      <c r="O85" s="81"/>
      <c r="P85" s="81">
        <v>48</v>
      </c>
      <c r="Q85" s="81"/>
      <c r="R85" s="101"/>
      <c r="S85" s="45"/>
      <c r="T85" s="41"/>
      <c r="U85" s="41"/>
      <c r="V85" s="41"/>
      <c r="W85" s="41"/>
      <c r="X85" s="41"/>
    </row>
    <row r="86" spans="1:24" ht="15.75" customHeight="1" x14ac:dyDescent="0.25">
      <c r="A86" s="146"/>
      <c r="B86" s="98" t="s">
        <v>201</v>
      </c>
      <c r="C86" s="5"/>
      <c r="D86" s="5"/>
      <c r="E86" s="5"/>
      <c r="F86" s="81">
        <v>60</v>
      </c>
      <c r="G86" s="81"/>
      <c r="H86" s="81">
        <v>30</v>
      </c>
      <c r="I86" s="81">
        <v>30</v>
      </c>
      <c r="J86" s="81"/>
      <c r="K86" s="81"/>
      <c r="L86" s="81"/>
      <c r="M86" s="81"/>
      <c r="N86" s="81"/>
      <c r="O86" s="81"/>
      <c r="P86" s="81">
        <v>60</v>
      </c>
      <c r="Q86" s="81"/>
      <c r="R86" s="101"/>
      <c r="S86" s="45"/>
      <c r="T86" s="41"/>
      <c r="U86" s="41"/>
      <c r="V86" s="41"/>
      <c r="W86" s="41"/>
      <c r="X86" s="41"/>
    </row>
    <row r="87" spans="1:24" ht="15.75" customHeight="1" x14ac:dyDescent="0.25">
      <c r="A87" s="146"/>
      <c r="B87" s="127" t="s">
        <v>196</v>
      </c>
      <c r="C87" s="128"/>
      <c r="D87" s="128"/>
      <c r="E87" s="128"/>
      <c r="F87" s="128">
        <v>42</v>
      </c>
      <c r="G87" s="128">
        <v>20</v>
      </c>
      <c r="H87" s="128">
        <v>22</v>
      </c>
      <c r="I87" s="128"/>
      <c r="J87" s="128"/>
      <c r="K87" s="128"/>
      <c r="L87" s="130"/>
      <c r="M87" s="128"/>
      <c r="N87" s="128">
        <v>42</v>
      </c>
      <c r="O87" s="128"/>
      <c r="P87" s="4"/>
      <c r="Q87" s="103"/>
      <c r="R87" s="87"/>
      <c r="S87" s="45"/>
      <c r="T87" s="41"/>
      <c r="U87" s="41"/>
      <c r="V87" s="41"/>
      <c r="W87" s="41"/>
      <c r="X87" s="41"/>
    </row>
    <row r="88" spans="1:24" ht="15.75" customHeight="1" x14ac:dyDescent="0.25">
      <c r="A88" s="147"/>
      <c r="B88" s="127" t="s">
        <v>197</v>
      </c>
      <c r="C88" s="128"/>
      <c r="D88" s="128"/>
      <c r="E88" s="128"/>
      <c r="F88" s="128">
        <v>60</v>
      </c>
      <c r="G88" s="128"/>
      <c r="H88" s="128">
        <v>20</v>
      </c>
      <c r="I88" s="128">
        <v>40</v>
      </c>
      <c r="J88" s="128"/>
      <c r="K88" s="128"/>
      <c r="L88" s="128"/>
      <c r="M88" s="128"/>
      <c r="N88" s="128"/>
      <c r="O88" s="128">
        <v>16</v>
      </c>
      <c r="P88" s="113">
        <v>44</v>
      </c>
      <c r="Q88" s="103"/>
      <c r="R88" s="87"/>
      <c r="S88" s="45"/>
      <c r="T88" s="41"/>
      <c r="U88" s="41"/>
      <c r="V88" s="41"/>
      <c r="W88" s="41"/>
      <c r="X88" s="41"/>
    </row>
    <row r="89" spans="1:24" ht="16.5" x14ac:dyDescent="0.25">
      <c r="A89" s="76" t="s">
        <v>236</v>
      </c>
      <c r="B89" s="76" t="s">
        <v>237</v>
      </c>
      <c r="C89" s="5"/>
      <c r="D89" s="5"/>
      <c r="E89" s="5"/>
      <c r="F89" s="114">
        <v>216</v>
      </c>
      <c r="G89" s="85"/>
      <c r="H89" s="85"/>
      <c r="I89" s="114">
        <v>216</v>
      </c>
      <c r="J89" s="22"/>
      <c r="K89" s="22"/>
      <c r="L89" s="22"/>
      <c r="M89" s="22"/>
      <c r="N89" s="22"/>
      <c r="O89" s="22"/>
      <c r="P89" s="22"/>
      <c r="Q89" s="22"/>
      <c r="R89" s="86">
        <v>216</v>
      </c>
      <c r="S89" s="41"/>
      <c r="T89" s="41"/>
      <c r="U89" s="41"/>
      <c r="V89" s="41"/>
      <c r="W89" s="41"/>
      <c r="X89" s="41"/>
    </row>
    <row r="90" spans="1:24" ht="16.5" x14ac:dyDescent="0.25">
      <c r="A90" s="76" t="s">
        <v>182</v>
      </c>
      <c r="B90" s="76" t="s">
        <v>175</v>
      </c>
      <c r="C90" s="5"/>
      <c r="D90" s="5"/>
      <c r="E90" s="5"/>
      <c r="F90" s="80">
        <v>72</v>
      </c>
      <c r="G90" s="80"/>
      <c r="H90" s="94">
        <v>72</v>
      </c>
      <c r="I90" s="80"/>
      <c r="J90" s="22"/>
      <c r="K90" s="22"/>
      <c r="L90" s="22"/>
      <c r="M90" s="22"/>
      <c r="N90" s="22"/>
      <c r="O90" s="22"/>
      <c r="P90" s="22"/>
      <c r="Q90" s="22"/>
      <c r="R90" s="86">
        <v>72</v>
      </c>
      <c r="S90" s="41"/>
      <c r="T90" s="41"/>
      <c r="U90" s="41"/>
      <c r="V90" s="41"/>
      <c r="W90" s="41"/>
      <c r="X90" s="41"/>
    </row>
    <row r="91" spans="1:24" ht="16.5" x14ac:dyDescent="0.25">
      <c r="A91" s="76" t="s">
        <v>183</v>
      </c>
      <c r="B91" s="76" t="s">
        <v>174</v>
      </c>
      <c r="C91" s="5"/>
      <c r="D91" s="5"/>
      <c r="E91" s="5"/>
      <c r="F91" s="80">
        <v>180</v>
      </c>
      <c r="G91" s="4"/>
      <c r="H91" s="94">
        <v>180</v>
      </c>
      <c r="I91" s="80"/>
      <c r="J91" s="22"/>
      <c r="K91" s="22">
        <v>15</v>
      </c>
      <c r="L91" s="22">
        <v>15</v>
      </c>
      <c r="M91" s="22">
        <v>15</v>
      </c>
      <c r="N91" s="22">
        <v>15</v>
      </c>
      <c r="O91" s="22">
        <v>30</v>
      </c>
      <c r="P91" s="22">
        <v>30</v>
      </c>
      <c r="Q91" s="22">
        <v>30</v>
      </c>
      <c r="R91" s="86">
        <v>30</v>
      </c>
      <c r="S91" s="41"/>
      <c r="T91" s="41"/>
      <c r="U91" s="41"/>
      <c r="V91" s="41"/>
      <c r="W91" s="41"/>
      <c r="X91" s="41"/>
    </row>
    <row r="92" spans="1:24" ht="16.5" x14ac:dyDescent="0.25">
      <c r="A92" s="162" t="s">
        <v>188</v>
      </c>
      <c r="B92" s="162"/>
      <c r="C92" s="5"/>
      <c r="D92" s="5"/>
      <c r="E92" s="5"/>
      <c r="F92" s="80">
        <f>F91+F90+F89+F41+F25+F7</f>
        <v>5760</v>
      </c>
      <c r="G92" s="114">
        <f t="shared" ref="G92:R92" si="24">G91+G90+G89+G41+G25+G7</f>
        <v>1788</v>
      </c>
      <c r="H92" s="114">
        <f t="shared" si="24"/>
        <v>1700</v>
      </c>
      <c r="I92" s="114">
        <f t="shared" si="24"/>
        <v>2236</v>
      </c>
      <c r="J92" s="114"/>
      <c r="K92" s="114">
        <f t="shared" si="24"/>
        <v>699</v>
      </c>
      <c r="L92" s="114">
        <f t="shared" si="24"/>
        <v>779</v>
      </c>
      <c r="M92" s="114">
        <f t="shared" si="24"/>
        <v>723</v>
      </c>
      <c r="N92" s="114">
        <f t="shared" si="24"/>
        <v>729</v>
      </c>
      <c r="O92" s="114">
        <f t="shared" si="24"/>
        <v>714</v>
      </c>
      <c r="P92" s="114">
        <f t="shared" si="24"/>
        <v>750</v>
      </c>
      <c r="Q92" s="114">
        <f t="shared" si="24"/>
        <v>570</v>
      </c>
      <c r="R92" s="114">
        <f t="shared" si="24"/>
        <v>796</v>
      </c>
      <c r="S92" s="41"/>
      <c r="T92" s="41"/>
      <c r="U92" s="41"/>
      <c r="V92" s="41"/>
      <c r="W92" s="41"/>
      <c r="X92" s="41"/>
    </row>
    <row r="93" spans="1:24" ht="16.5" x14ac:dyDescent="0.25">
      <c r="A93" s="2" t="s">
        <v>184</v>
      </c>
      <c r="B93" s="3" t="s">
        <v>185</v>
      </c>
      <c r="C93" s="5"/>
      <c r="D93" s="5"/>
      <c r="E93" s="5"/>
      <c r="F93" s="4">
        <v>400</v>
      </c>
      <c r="G93" s="4">
        <v>400</v>
      </c>
      <c r="H93" s="4"/>
      <c r="I93" s="4"/>
      <c r="J93" s="6"/>
      <c r="K93" s="4">
        <v>50</v>
      </c>
      <c r="L93" s="4">
        <v>50</v>
      </c>
      <c r="M93" s="4">
        <v>50</v>
      </c>
      <c r="N93" s="4">
        <v>50</v>
      </c>
      <c r="O93" s="4">
        <v>50</v>
      </c>
      <c r="P93" s="4">
        <v>50</v>
      </c>
      <c r="Q93" s="4">
        <v>50</v>
      </c>
      <c r="R93" s="4">
        <v>50</v>
      </c>
      <c r="S93" s="41"/>
      <c r="T93" s="41"/>
      <c r="U93" s="41"/>
      <c r="V93" s="41"/>
      <c r="W93" s="41"/>
      <c r="X93" s="41"/>
    </row>
    <row r="94" spans="1:24" ht="16.5" x14ac:dyDescent="0.25">
      <c r="A94" s="2" t="s">
        <v>186</v>
      </c>
      <c r="B94" s="3" t="s">
        <v>187</v>
      </c>
      <c r="C94" s="5"/>
      <c r="D94" s="5"/>
      <c r="E94" s="5"/>
      <c r="F94" s="4">
        <v>428</v>
      </c>
      <c r="G94" s="4">
        <v>428</v>
      </c>
      <c r="H94" s="4"/>
      <c r="I94" s="4"/>
      <c r="J94" s="6"/>
      <c r="K94" s="4">
        <v>54</v>
      </c>
      <c r="L94" s="4">
        <v>54</v>
      </c>
      <c r="M94" s="4">
        <v>54</v>
      </c>
      <c r="N94" s="4">
        <v>54</v>
      </c>
      <c r="O94" s="4">
        <v>54</v>
      </c>
      <c r="P94" s="4">
        <v>54</v>
      </c>
      <c r="Q94" s="4">
        <v>54</v>
      </c>
      <c r="R94" s="4">
        <v>50</v>
      </c>
      <c r="S94" s="41"/>
      <c r="T94" s="41"/>
      <c r="U94" s="41"/>
      <c r="V94" s="41"/>
      <c r="W94" s="41"/>
      <c r="X94" s="41"/>
    </row>
    <row r="95" spans="1:24" ht="16.5" x14ac:dyDescent="0.25">
      <c r="A95" s="83"/>
      <c r="B95" s="84" t="s">
        <v>10</v>
      </c>
      <c r="C95" s="5"/>
      <c r="D95" s="5"/>
      <c r="E95" s="5"/>
      <c r="F95" s="4">
        <v>6588</v>
      </c>
      <c r="G95" s="4">
        <v>3410</v>
      </c>
      <c r="H95" s="76">
        <v>1306</v>
      </c>
      <c r="I95" s="80">
        <v>1872</v>
      </c>
      <c r="J95" s="6"/>
      <c r="K95" s="4">
        <v>788</v>
      </c>
      <c r="L95" s="4">
        <v>896</v>
      </c>
      <c r="M95" s="4">
        <v>788</v>
      </c>
      <c r="N95" s="4">
        <v>896</v>
      </c>
      <c r="O95" s="4">
        <v>788</v>
      </c>
      <c r="P95" s="4">
        <v>788</v>
      </c>
      <c r="Q95" s="4">
        <v>788</v>
      </c>
      <c r="R95" s="4">
        <v>856</v>
      </c>
      <c r="S95" s="41"/>
      <c r="T95" s="41"/>
      <c r="U95" s="41"/>
      <c r="V95" s="41"/>
      <c r="W95" s="41"/>
      <c r="X95" s="41"/>
    </row>
    <row r="96" spans="1:24" ht="48.75" customHeight="1" x14ac:dyDescent="0.25">
      <c r="A96" s="163" t="s">
        <v>190</v>
      </c>
      <c r="B96" s="164"/>
      <c r="C96" s="164"/>
      <c r="D96" s="164"/>
      <c r="E96" s="164"/>
      <c r="F96" s="164"/>
      <c r="G96" s="164"/>
      <c r="H96" s="164"/>
      <c r="I96" s="164"/>
      <c r="J96" s="164"/>
      <c r="K96" s="164"/>
      <c r="L96" s="164"/>
      <c r="M96" s="164"/>
      <c r="N96" s="164"/>
      <c r="O96" s="164"/>
      <c r="P96" s="164"/>
      <c r="Q96" s="164"/>
      <c r="R96" s="164"/>
      <c r="S96" s="41"/>
      <c r="T96" s="41"/>
      <c r="U96" s="41"/>
      <c r="V96" s="41"/>
      <c r="W96" s="41"/>
      <c r="X96" s="41"/>
    </row>
    <row r="97" spans="1:24" ht="15.75" x14ac:dyDescent="0.25">
      <c r="A97" s="36"/>
      <c r="B97" s="67"/>
      <c r="C97" s="36"/>
      <c r="D97" s="36"/>
      <c r="E97" s="36"/>
      <c r="F97" s="36"/>
      <c r="G97" s="36"/>
      <c r="H97" s="36"/>
      <c r="I97" s="36"/>
      <c r="J97" s="36"/>
      <c r="K97" s="38"/>
      <c r="L97" s="38"/>
      <c r="M97" s="38"/>
      <c r="N97" s="38"/>
      <c r="O97" s="108"/>
      <c r="P97" s="108"/>
      <c r="Q97" s="7"/>
      <c r="R97" s="88"/>
      <c r="S97" s="41"/>
      <c r="T97" s="41"/>
      <c r="U97" s="41"/>
      <c r="V97" s="41"/>
      <c r="W97" s="41"/>
      <c r="X97" s="41"/>
    </row>
    <row r="98" spans="1:24" ht="15.75" x14ac:dyDescent="0.25">
      <c r="A98" s="36"/>
      <c r="B98" s="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108"/>
      <c r="P98" s="108"/>
      <c r="Q98" s="7"/>
      <c r="R98" s="88"/>
      <c r="S98" s="41"/>
      <c r="T98" s="41"/>
      <c r="U98" s="41"/>
      <c r="V98" s="41"/>
      <c r="W98" s="41"/>
      <c r="X98" s="41"/>
    </row>
    <row r="99" spans="1:24" ht="91.5" customHeight="1" x14ac:dyDescent="0.25">
      <c r="A99" s="37"/>
      <c r="B99" s="161" t="s">
        <v>189</v>
      </c>
      <c r="C99" s="161"/>
      <c r="D99" s="161"/>
      <c r="E99" s="161"/>
      <c r="F99" s="161"/>
      <c r="G99" s="69"/>
      <c r="H99" s="69"/>
      <c r="I99" s="69"/>
      <c r="J99" s="69"/>
      <c r="K99" s="69"/>
      <c r="L99" s="69"/>
      <c r="M99" s="69"/>
      <c r="N99" s="69"/>
      <c r="O99" s="36"/>
      <c r="P99" s="36"/>
      <c r="Q99" s="7"/>
      <c r="R99" s="88"/>
      <c r="S99" s="41"/>
      <c r="T99" s="41"/>
      <c r="U99" s="41"/>
      <c r="V99" s="41"/>
      <c r="W99" s="41"/>
      <c r="X99" s="41"/>
    </row>
    <row r="100" spans="1:24" ht="18.75" x14ac:dyDescent="0.3">
      <c r="A100" s="7"/>
      <c r="B100" s="8"/>
      <c r="C100" s="39"/>
      <c r="D100" s="39"/>
      <c r="E100" s="38"/>
      <c r="F100" s="39"/>
      <c r="H100" s="39"/>
      <c r="I100" s="39"/>
      <c r="L100" s="39"/>
      <c r="M100" s="39"/>
      <c r="N100" s="39"/>
      <c r="O100" s="109"/>
      <c r="P100" s="109"/>
      <c r="Q100" s="8"/>
      <c r="R100" s="88"/>
      <c r="S100" s="41"/>
      <c r="T100" s="41"/>
      <c r="U100" s="41"/>
      <c r="V100" s="41"/>
      <c r="W100" s="41"/>
      <c r="X100" s="41"/>
    </row>
    <row r="101" spans="1:24" ht="74.25" customHeight="1" x14ac:dyDescent="0.3">
      <c r="A101" s="8"/>
      <c r="B101" s="160" t="s">
        <v>211</v>
      </c>
      <c r="C101" s="160"/>
      <c r="D101" s="160"/>
      <c r="E101" s="160"/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88"/>
      <c r="S101" s="41"/>
      <c r="T101" s="41"/>
      <c r="U101" s="41"/>
      <c r="V101" s="41"/>
      <c r="W101" s="41"/>
      <c r="X101" s="41"/>
    </row>
    <row r="102" spans="1:24" ht="17.25" customHeight="1" x14ac:dyDescent="0.3">
      <c r="A102" s="8"/>
      <c r="B102" s="160"/>
      <c r="C102" s="160"/>
      <c r="D102" s="160"/>
      <c r="E102" s="160"/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88"/>
      <c r="S102" s="41"/>
      <c r="T102" s="41"/>
      <c r="U102" s="41"/>
      <c r="V102" s="41"/>
      <c r="W102" s="41"/>
      <c r="X102" s="41"/>
    </row>
    <row r="103" spans="1:24" ht="16.5" customHeight="1" x14ac:dyDescent="0.25">
      <c r="B103" s="160"/>
      <c r="C103" s="160"/>
      <c r="D103" s="160"/>
      <c r="E103" s="160"/>
      <c r="F103" s="160"/>
      <c r="G103" s="160"/>
      <c r="H103" s="160"/>
      <c r="I103" s="160"/>
      <c r="J103" s="160"/>
      <c r="K103" s="46"/>
      <c r="L103" s="46"/>
      <c r="M103" s="46"/>
      <c r="N103" s="46"/>
      <c r="O103" s="110"/>
      <c r="P103" s="110"/>
      <c r="Q103" s="46"/>
      <c r="R103" s="88"/>
      <c r="S103" s="41"/>
      <c r="T103" s="41"/>
      <c r="U103" s="41"/>
      <c r="V103" s="41"/>
      <c r="W103" s="41"/>
      <c r="X103" s="41"/>
    </row>
    <row r="104" spans="1:24" ht="37.5" customHeight="1" x14ac:dyDescent="0.3">
      <c r="A104" s="33"/>
      <c r="B104" s="160"/>
      <c r="C104" s="160"/>
      <c r="D104" s="160"/>
      <c r="E104" s="160"/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88"/>
      <c r="S104" s="41"/>
      <c r="T104" s="41"/>
      <c r="U104" s="41"/>
      <c r="V104" s="41"/>
      <c r="W104" s="41"/>
      <c r="X104" s="41"/>
    </row>
    <row r="105" spans="1:24" ht="402" customHeight="1" x14ac:dyDescent="0.3">
      <c r="A105" s="33"/>
      <c r="B105" s="34"/>
      <c r="C105" s="40"/>
      <c r="D105" s="40"/>
      <c r="E105" s="40"/>
      <c r="F105" s="40"/>
      <c r="G105" s="38"/>
      <c r="H105" s="40"/>
      <c r="I105" s="40"/>
      <c r="L105" s="40"/>
      <c r="M105" s="40"/>
      <c r="N105" s="39"/>
      <c r="O105" s="109"/>
      <c r="P105" s="109"/>
      <c r="Q105" s="7"/>
      <c r="R105" s="88"/>
      <c r="S105" s="41"/>
      <c r="T105" s="41"/>
      <c r="U105" s="41"/>
      <c r="V105" s="41"/>
      <c r="W105" s="41"/>
      <c r="X105" s="41"/>
    </row>
    <row r="106" spans="1:24" ht="17.25" hidden="1" customHeight="1" x14ac:dyDescent="0.3">
      <c r="A106" s="33"/>
      <c r="B106" s="7"/>
      <c r="C106" s="38"/>
      <c r="D106" s="38"/>
      <c r="E106" s="38"/>
      <c r="F106" s="38"/>
      <c r="G106" s="38"/>
      <c r="H106" s="38"/>
      <c r="I106" s="38"/>
      <c r="L106" s="38"/>
      <c r="M106" s="38"/>
      <c r="N106" s="38"/>
      <c r="O106" s="108"/>
      <c r="P106" s="108"/>
      <c r="Q106" s="7"/>
      <c r="R106" s="88"/>
      <c r="S106" s="41"/>
      <c r="T106" s="41"/>
      <c r="U106" s="41"/>
      <c r="V106" s="41"/>
      <c r="W106" s="41"/>
      <c r="X106" s="41"/>
    </row>
    <row r="107" spans="1:24" ht="15.75" hidden="1" customHeight="1" x14ac:dyDescent="0.25">
      <c r="A107" s="34"/>
      <c r="B107" s="7"/>
      <c r="C107" s="38"/>
      <c r="D107" s="38"/>
      <c r="E107" s="38"/>
      <c r="F107" s="38"/>
      <c r="G107" s="38"/>
      <c r="H107" s="38"/>
      <c r="I107" s="38"/>
      <c r="L107" s="38"/>
      <c r="M107" s="38"/>
      <c r="N107" s="38"/>
      <c r="O107" s="108"/>
      <c r="P107" s="108"/>
      <c r="Q107" s="7"/>
      <c r="R107" s="88"/>
      <c r="S107" s="41"/>
      <c r="T107" s="41"/>
      <c r="U107" s="41"/>
      <c r="V107" s="41"/>
      <c r="W107" s="41"/>
      <c r="X107" s="41"/>
    </row>
    <row r="108" spans="1:24" ht="18.75" hidden="1" customHeight="1" x14ac:dyDescent="0.25">
      <c r="A108" s="7"/>
      <c r="B108" s="7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108"/>
      <c r="P108" s="108"/>
      <c r="Q108" s="7"/>
      <c r="R108" s="88"/>
      <c r="S108" s="41"/>
      <c r="T108" s="41"/>
      <c r="U108" s="41"/>
      <c r="V108" s="41"/>
      <c r="W108" s="41"/>
      <c r="X108" s="41"/>
    </row>
    <row r="109" spans="1:24" ht="27.75" hidden="1" customHeight="1" x14ac:dyDescent="0.25">
      <c r="A109" s="7"/>
      <c r="B109" s="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108"/>
      <c r="P109" s="108"/>
      <c r="Q109" s="7"/>
      <c r="R109" s="88"/>
      <c r="S109" s="41"/>
      <c r="T109" s="41"/>
      <c r="U109" s="41"/>
      <c r="V109" s="41"/>
      <c r="W109" s="41"/>
      <c r="X109" s="41"/>
    </row>
    <row r="110" spans="1:24" ht="42.75" hidden="1" customHeight="1" x14ac:dyDescent="0.25">
      <c r="A110" s="7"/>
      <c r="B110" s="7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108"/>
      <c r="P110" s="108"/>
      <c r="Q110" s="7"/>
      <c r="R110" s="88"/>
      <c r="S110" s="41"/>
      <c r="T110" s="41"/>
      <c r="U110" s="41"/>
      <c r="V110" s="41"/>
      <c r="W110" s="41"/>
      <c r="X110" s="41"/>
    </row>
    <row r="111" spans="1:24" ht="101.25" hidden="1" customHeight="1" x14ac:dyDescent="0.25">
      <c r="A111" s="7"/>
      <c r="B111" s="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108"/>
      <c r="P111" s="108"/>
      <c r="Q111" s="7"/>
      <c r="R111" s="88"/>
      <c r="S111" s="41"/>
      <c r="T111" s="41"/>
      <c r="U111" s="41"/>
      <c r="V111" s="41"/>
      <c r="W111" s="41"/>
      <c r="X111" s="41"/>
    </row>
    <row r="112" spans="1:24" x14ac:dyDescent="0.25">
      <c r="A112" s="7"/>
      <c r="B112" s="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108"/>
      <c r="P112" s="108"/>
      <c r="Q112" s="7"/>
      <c r="R112" s="88"/>
      <c r="S112" s="41"/>
      <c r="T112" s="41"/>
      <c r="U112" s="41"/>
      <c r="V112" s="41"/>
      <c r="W112" s="41"/>
      <c r="X112" s="41"/>
    </row>
    <row r="113" spans="1:24" x14ac:dyDescent="0.25">
      <c r="A113" s="7"/>
      <c r="B113" s="7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108"/>
      <c r="P113" s="108"/>
      <c r="Q113" s="7"/>
      <c r="R113" s="88"/>
      <c r="S113" s="41"/>
      <c r="T113" s="41"/>
      <c r="U113" s="41"/>
      <c r="V113" s="41"/>
      <c r="W113" s="41"/>
      <c r="X113" s="41"/>
    </row>
    <row r="114" spans="1:24" x14ac:dyDescent="0.25">
      <c r="A114" s="7"/>
      <c r="B114" s="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108"/>
      <c r="P114" s="108"/>
      <c r="Q114" s="7"/>
      <c r="R114" s="88"/>
      <c r="S114" s="41"/>
      <c r="T114" s="41"/>
      <c r="U114" s="41"/>
      <c r="V114" s="41"/>
      <c r="W114" s="41"/>
      <c r="X114" s="41"/>
    </row>
    <row r="115" spans="1:24" x14ac:dyDescent="0.25">
      <c r="A115" s="7"/>
      <c r="B115" s="7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108"/>
      <c r="P115" s="108"/>
      <c r="Q115" s="7"/>
      <c r="R115" s="88"/>
      <c r="S115" s="41"/>
      <c r="T115" s="41"/>
      <c r="U115" s="41"/>
      <c r="V115" s="41"/>
      <c r="W115" s="41"/>
      <c r="X115" s="41"/>
    </row>
    <row r="116" spans="1:24" x14ac:dyDescent="0.25">
      <c r="A116" s="7"/>
      <c r="B116" s="7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108"/>
      <c r="P116" s="108"/>
      <c r="Q116" s="7"/>
      <c r="R116" s="88"/>
      <c r="S116" s="41"/>
      <c r="T116" s="41"/>
      <c r="U116" s="41"/>
      <c r="V116" s="41"/>
      <c r="W116" s="41"/>
      <c r="X116" s="41"/>
    </row>
    <row r="117" spans="1:24" x14ac:dyDescent="0.25">
      <c r="A117" s="7"/>
      <c r="B117" s="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108"/>
      <c r="P117" s="108"/>
      <c r="Q117" s="7"/>
      <c r="R117" s="88"/>
      <c r="S117" s="41"/>
      <c r="T117" s="41"/>
      <c r="U117" s="41"/>
      <c r="V117" s="41"/>
      <c r="W117" s="41"/>
      <c r="X117" s="41"/>
    </row>
    <row r="118" spans="1:24" x14ac:dyDescent="0.25">
      <c r="A118" s="7"/>
      <c r="B118" s="7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108"/>
      <c r="P118" s="108"/>
      <c r="Q118" s="7"/>
      <c r="R118" s="88"/>
      <c r="S118" s="41"/>
      <c r="T118" s="41"/>
      <c r="U118" s="41"/>
      <c r="V118" s="41"/>
      <c r="W118" s="41"/>
      <c r="X118" s="41"/>
    </row>
    <row r="119" spans="1:24" x14ac:dyDescent="0.25">
      <c r="A119" s="7"/>
      <c r="B119" s="7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108"/>
      <c r="P119" s="108"/>
      <c r="Q119" s="7"/>
      <c r="R119" s="88"/>
      <c r="S119" s="41"/>
      <c r="T119" s="41"/>
      <c r="U119" s="41"/>
      <c r="V119" s="41"/>
      <c r="W119" s="41"/>
      <c r="X119" s="41"/>
    </row>
    <row r="120" spans="1:24" x14ac:dyDescent="0.25">
      <c r="A120" s="7"/>
      <c r="B120" s="7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108"/>
      <c r="P120" s="108"/>
      <c r="Q120" s="7"/>
      <c r="R120" s="88"/>
      <c r="S120" s="41"/>
      <c r="T120" s="41"/>
      <c r="U120" s="41"/>
      <c r="V120" s="41"/>
      <c r="W120" s="41"/>
      <c r="X120" s="41"/>
    </row>
    <row r="121" spans="1:24" x14ac:dyDescent="0.25">
      <c r="A121" s="7"/>
      <c r="B121" s="7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108"/>
      <c r="P121" s="108"/>
      <c r="Q121" s="7"/>
      <c r="R121" s="88"/>
      <c r="S121" s="41"/>
      <c r="T121" s="41"/>
      <c r="U121" s="41"/>
      <c r="V121" s="41"/>
      <c r="W121" s="41"/>
      <c r="X121" s="41"/>
    </row>
    <row r="122" spans="1:24" x14ac:dyDescent="0.25">
      <c r="A122" s="7"/>
      <c r="S122" s="41"/>
      <c r="T122" s="41"/>
      <c r="U122" s="41"/>
      <c r="V122" s="41"/>
      <c r="W122" s="41"/>
      <c r="X122" s="41"/>
    </row>
    <row r="123" spans="1:24" x14ac:dyDescent="0.25">
      <c r="A123" s="7"/>
      <c r="S123" s="41"/>
      <c r="T123" s="41"/>
      <c r="U123" s="41"/>
      <c r="V123" s="41"/>
      <c r="W123" s="41"/>
      <c r="X123" s="41"/>
    </row>
    <row r="124" spans="1:24" x14ac:dyDescent="0.25">
      <c r="S124" s="41"/>
      <c r="T124" s="41"/>
      <c r="U124" s="41"/>
      <c r="V124" s="41"/>
      <c r="W124" s="41"/>
      <c r="X124" s="41"/>
    </row>
    <row r="125" spans="1:24" x14ac:dyDescent="0.25">
      <c r="S125" s="41"/>
      <c r="T125" s="41"/>
      <c r="U125" s="41"/>
      <c r="V125" s="41"/>
      <c r="W125" s="41"/>
      <c r="X125" s="41"/>
    </row>
    <row r="126" spans="1:24" x14ac:dyDescent="0.25">
      <c r="S126" s="41"/>
      <c r="T126" s="41"/>
      <c r="U126" s="41"/>
      <c r="V126" s="41"/>
      <c r="W126" s="41"/>
      <c r="X126" s="41"/>
    </row>
  </sheetData>
  <mergeCells count="36">
    <mergeCell ref="B103:J103"/>
    <mergeCell ref="B104:Q104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B101:Q101"/>
    <mergeCell ref="B99:F99"/>
    <mergeCell ref="A92:B92"/>
    <mergeCell ref="A96:R96"/>
    <mergeCell ref="B102:Q102"/>
    <mergeCell ref="G3:I3"/>
    <mergeCell ref="F2:I2"/>
    <mergeCell ref="Q3:R3"/>
    <mergeCell ref="M3:N3"/>
    <mergeCell ref="A42:A45"/>
    <mergeCell ref="A34:A35"/>
    <mergeCell ref="A32:A33"/>
    <mergeCell ref="A30:A31"/>
    <mergeCell ref="A27:A29"/>
    <mergeCell ref="A78:A82"/>
    <mergeCell ref="A83:A88"/>
    <mergeCell ref="A36:A40"/>
    <mergeCell ref="A46:A50"/>
    <mergeCell ref="A51:A52"/>
    <mergeCell ref="A53:A57"/>
    <mergeCell ref="A58:A63"/>
    <mergeCell ref="A64:A65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68" orientation="landscape" r:id="rId1"/>
  <rowBreaks count="2" manualBreakCount="2">
    <brk id="43" max="17" man="1"/>
    <brk id="101" max="17" man="1"/>
  </rowBreaks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Y16" sqref="Y16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8" customWidth="1"/>
    <col min="19" max="19" width="4.42578125" customWidth="1"/>
    <col min="20" max="28" width="4.42578125" style="18" customWidth="1"/>
    <col min="29" max="29" width="4.42578125" customWidth="1"/>
    <col min="30" max="41" width="4.42578125" style="18" customWidth="1"/>
    <col min="42" max="42" width="4.42578125" customWidth="1"/>
    <col min="43" max="46" width="4.42578125" style="18" customWidth="1"/>
    <col min="47" max="49" width="9.140625" style="18"/>
  </cols>
  <sheetData>
    <row r="2" spans="2:47" ht="18.75" x14ac:dyDescent="0.3">
      <c r="L2" s="55"/>
      <c r="M2" s="55"/>
      <c r="N2" s="55"/>
      <c r="O2" s="55"/>
      <c r="P2" s="55"/>
      <c r="Q2" s="55"/>
      <c r="R2" s="56"/>
      <c r="S2" s="56"/>
      <c r="T2" s="56"/>
      <c r="U2" s="56" t="s">
        <v>243</v>
      </c>
      <c r="V2" s="56"/>
      <c r="W2" s="56"/>
      <c r="X2" s="56"/>
      <c r="Y2" s="56"/>
      <c r="Z2" s="57"/>
      <c r="AA2" s="56"/>
      <c r="AB2" s="56"/>
      <c r="AC2" s="56"/>
      <c r="AD2" s="56"/>
      <c r="AE2" s="55"/>
      <c r="AF2" s="55"/>
    </row>
    <row r="3" spans="2:47" ht="18.75" x14ac:dyDescent="0.3">
      <c r="L3" s="55"/>
      <c r="M3" s="55"/>
      <c r="N3" s="55"/>
      <c r="O3" s="55"/>
      <c r="P3" s="55"/>
      <c r="Q3" s="55"/>
      <c r="R3" s="56"/>
      <c r="S3" s="56"/>
      <c r="T3" s="56"/>
      <c r="U3" s="56"/>
      <c r="V3" s="56"/>
      <c r="W3" s="56"/>
      <c r="X3" s="56"/>
      <c r="Y3" s="56"/>
      <c r="Z3" s="57"/>
      <c r="AA3" s="56"/>
      <c r="AB3" s="56"/>
      <c r="AC3" s="56"/>
      <c r="AD3" s="56"/>
      <c r="AE3" s="55"/>
      <c r="AF3" s="55"/>
    </row>
    <row r="4" spans="2:47" ht="18.75" x14ac:dyDescent="0.3">
      <c r="L4" s="55"/>
      <c r="M4" s="55"/>
      <c r="N4" s="55"/>
      <c r="O4" s="55"/>
      <c r="P4" s="55"/>
      <c r="Q4" s="55"/>
      <c r="R4" s="56"/>
      <c r="S4" s="56" t="s">
        <v>241</v>
      </c>
      <c r="T4" s="56"/>
      <c r="U4" s="56"/>
      <c r="V4" s="56"/>
      <c r="W4" s="56"/>
      <c r="X4" s="56"/>
      <c r="Y4" s="56"/>
      <c r="Z4" s="57"/>
      <c r="AA4" s="56"/>
      <c r="AB4" s="56"/>
      <c r="AC4" s="56"/>
      <c r="AD4" s="56"/>
      <c r="AE4" s="55"/>
      <c r="AF4" s="55"/>
    </row>
    <row r="5" spans="2:47" ht="18.75" x14ac:dyDescent="0.3">
      <c r="L5" s="55"/>
      <c r="M5" s="55"/>
      <c r="N5" s="55"/>
      <c r="O5" s="55"/>
      <c r="P5" s="55"/>
      <c r="Q5" s="55"/>
      <c r="R5" s="56"/>
      <c r="S5" s="56" t="s">
        <v>242</v>
      </c>
      <c r="T5" s="56"/>
      <c r="U5" s="56"/>
      <c r="V5" s="56"/>
      <c r="W5" s="56"/>
      <c r="X5" s="56"/>
      <c r="Y5" s="56"/>
      <c r="Z5" s="57"/>
      <c r="AA5" s="56"/>
      <c r="AB5" s="56"/>
      <c r="AC5" s="56"/>
      <c r="AD5" s="56"/>
      <c r="AE5" s="55"/>
      <c r="AF5" s="55"/>
    </row>
    <row r="6" spans="2:47" ht="18.75" x14ac:dyDescent="0.3">
      <c r="L6" s="55"/>
      <c r="M6" s="55"/>
      <c r="N6" s="55"/>
      <c r="O6" s="55"/>
      <c r="P6" s="55"/>
      <c r="Q6" s="55"/>
      <c r="R6" s="56"/>
      <c r="S6" s="56" t="s">
        <v>128</v>
      </c>
      <c r="T6" s="56"/>
      <c r="U6" s="56"/>
      <c r="V6" s="56"/>
      <c r="W6" s="56"/>
      <c r="X6" s="56"/>
      <c r="Y6" s="56"/>
      <c r="Z6" s="57"/>
      <c r="AA6" s="56"/>
      <c r="AB6" s="56"/>
      <c r="AC6" s="56"/>
      <c r="AD6" s="56"/>
      <c r="AE6" s="55"/>
      <c r="AF6" s="55"/>
    </row>
    <row r="7" spans="2:47" ht="18.75" x14ac:dyDescent="0.3">
      <c r="L7" s="55"/>
      <c r="M7" s="55"/>
      <c r="N7" s="55"/>
      <c r="O7" s="55"/>
      <c r="P7" s="55"/>
      <c r="Q7" s="55"/>
      <c r="R7" s="55"/>
      <c r="S7" s="58"/>
      <c r="T7" s="55"/>
      <c r="U7" s="55"/>
      <c r="V7" s="55"/>
      <c r="W7" s="55"/>
      <c r="X7" s="55"/>
      <c r="Y7" s="55"/>
      <c r="Z7" s="55"/>
      <c r="AA7" s="55"/>
      <c r="AB7" s="55"/>
      <c r="AC7" s="58"/>
      <c r="AD7" s="55"/>
      <c r="AE7" s="55"/>
      <c r="AF7" s="55"/>
    </row>
    <row r="8" spans="2:47" ht="18.75" x14ac:dyDescent="0.3">
      <c r="B8" s="23"/>
      <c r="C8" s="186" t="s">
        <v>46</v>
      </c>
      <c r="D8" s="186"/>
      <c r="E8" s="186"/>
      <c r="F8" s="186"/>
      <c r="G8" s="24"/>
      <c r="H8" s="186" t="s">
        <v>51</v>
      </c>
      <c r="I8" s="186"/>
      <c r="J8" s="186"/>
      <c r="K8" s="24"/>
      <c r="L8" s="187" t="s">
        <v>57</v>
      </c>
      <c r="M8" s="187"/>
      <c r="N8" s="187"/>
      <c r="O8" s="187"/>
      <c r="P8" s="187"/>
      <c r="Q8" s="187" t="s">
        <v>60</v>
      </c>
      <c r="R8" s="187"/>
      <c r="S8" s="187"/>
      <c r="T8" s="59"/>
      <c r="U8" s="187" t="s">
        <v>65</v>
      </c>
      <c r="V8" s="187"/>
      <c r="W8" s="187"/>
      <c r="X8" s="187"/>
      <c r="Y8" s="187" t="s">
        <v>31</v>
      </c>
      <c r="Z8" s="187"/>
      <c r="AA8" s="187"/>
      <c r="AB8" s="187"/>
      <c r="AC8" s="187" t="s">
        <v>74</v>
      </c>
      <c r="AD8" s="187"/>
      <c r="AE8" s="187"/>
      <c r="AF8" s="187"/>
      <c r="AG8" s="24"/>
      <c r="AH8" s="186" t="s">
        <v>73</v>
      </c>
      <c r="AI8" s="186"/>
      <c r="AJ8" s="186"/>
      <c r="AK8" s="24"/>
      <c r="AL8" s="186" t="s">
        <v>80</v>
      </c>
      <c r="AM8" s="186"/>
      <c r="AN8" s="186"/>
      <c r="AO8" s="186"/>
      <c r="AP8" s="25"/>
      <c r="AQ8" s="186" t="s">
        <v>81</v>
      </c>
      <c r="AR8" s="186"/>
      <c r="AS8" s="186"/>
      <c r="AT8" s="24"/>
      <c r="AU8" s="135"/>
    </row>
    <row r="9" spans="2:47" x14ac:dyDescent="0.25">
      <c r="B9" s="23"/>
      <c r="C9" s="24" t="s">
        <v>41</v>
      </c>
      <c r="D9" s="26" t="s">
        <v>42</v>
      </c>
      <c r="E9" s="24" t="s">
        <v>43</v>
      </c>
      <c r="F9" s="24" t="s">
        <v>44</v>
      </c>
      <c r="G9" s="186" t="s">
        <v>45</v>
      </c>
      <c r="H9" s="24" t="s">
        <v>47</v>
      </c>
      <c r="I9" s="24" t="s">
        <v>48</v>
      </c>
      <c r="J9" s="24" t="s">
        <v>49</v>
      </c>
      <c r="K9" s="186" t="s">
        <v>50</v>
      </c>
      <c r="L9" s="24" t="s">
        <v>52</v>
      </c>
      <c r="M9" s="24" t="s">
        <v>53</v>
      </c>
      <c r="N9" s="24" t="s">
        <v>54</v>
      </c>
      <c r="O9" s="24" t="s">
        <v>55</v>
      </c>
      <c r="P9" s="186" t="s">
        <v>56</v>
      </c>
      <c r="Q9" s="24" t="s">
        <v>58</v>
      </c>
      <c r="R9" s="24" t="s">
        <v>43</v>
      </c>
      <c r="S9" s="24" t="s">
        <v>44</v>
      </c>
      <c r="T9" s="186" t="s">
        <v>59</v>
      </c>
      <c r="U9" s="24" t="s">
        <v>61</v>
      </c>
      <c r="V9" s="24" t="s">
        <v>62</v>
      </c>
      <c r="W9" s="24" t="s">
        <v>63</v>
      </c>
      <c r="X9" s="24" t="s">
        <v>64</v>
      </c>
      <c r="Y9" s="24" t="s">
        <v>66</v>
      </c>
      <c r="Z9" s="24" t="s">
        <v>67</v>
      </c>
      <c r="AA9" s="24" t="s">
        <v>68</v>
      </c>
      <c r="AB9" s="24" t="s">
        <v>69</v>
      </c>
      <c r="AC9" s="26" t="s">
        <v>66</v>
      </c>
      <c r="AD9" s="24" t="s">
        <v>67</v>
      </c>
      <c r="AE9" s="24" t="s">
        <v>68</v>
      </c>
      <c r="AF9" s="24" t="s">
        <v>69</v>
      </c>
      <c r="AG9" s="186" t="s">
        <v>70</v>
      </c>
      <c r="AH9" s="24" t="s">
        <v>71</v>
      </c>
      <c r="AI9" s="24" t="s">
        <v>48</v>
      </c>
      <c r="AJ9" s="24" t="s">
        <v>49</v>
      </c>
      <c r="AK9" s="186" t="s">
        <v>72</v>
      </c>
      <c r="AL9" s="24" t="s">
        <v>75</v>
      </c>
      <c r="AM9" s="24" t="s">
        <v>76</v>
      </c>
      <c r="AN9" s="24" t="s">
        <v>77</v>
      </c>
      <c r="AO9" s="24" t="s">
        <v>78</v>
      </c>
      <c r="AP9" s="186" t="s">
        <v>79</v>
      </c>
      <c r="AQ9" s="24" t="s">
        <v>58</v>
      </c>
      <c r="AR9" s="24" t="s">
        <v>43</v>
      </c>
      <c r="AS9" s="24" t="s">
        <v>44</v>
      </c>
      <c r="AT9" s="186" t="s">
        <v>45</v>
      </c>
      <c r="AU9" s="135"/>
    </row>
    <row r="10" spans="2:47" x14ac:dyDescent="0.25">
      <c r="B10" s="23"/>
      <c r="C10" s="24"/>
      <c r="D10" s="26"/>
      <c r="E10" s="24"/>
      <c r="F10" s="24"/>
      <c r="G10" s="186"/>
      <c r="H10" s="24"/>
      <c r="I10" s="24"/>
      <c r="J10" s="24"/>
      <c r="K10" s="186"/>
      <c r="L10" s="24"/>
      <c r="M10" s="24"/>
      <c r="N10" s="24"/>
      <c r="O10" s="24"/>
      <c r="P10" s="186"/>
      <c r="Q10" s="24"/>
      <c r="R10" s="24"/>
      <c r="S10" s="25"/>
      <c r="T10" s="186"/>
      <c r="U10" s="24"/>
      <c r="V10" s="24"/>
      <c r="W10" s="24"/>
      <c r="X10" s="24"/>
      <c r="Y10" s="24"/>
      <c r="Z10" s="24"/>
      <c r="AA10" s="24"/>
      <c r="AB10" s="24"/>
      <c r="AC10" s="25"/>
      <c r="AD10" s="24"/>
      <c r="AE10" s="24"/>
      <c r="AF10" s="24"/>
      <c r="AG10" s="186"/>
      <c r="AH10" s="24"/>
      <c r="AI10" s="24"/>
      <c r="AJ10" s="24"/>
      <c r="AK10" s="186"/>
      <c r="AL10" s="24"/>
      <c r="AM10" s="24"/>
      <c r="AN10" s="24"/>
      <c r="AO10" s="24"/>
      <c r="AP10" s="186"/>
      <c r="AQ10" s="24"/>
      <c r="AR10" s="24"/>
      <c r="AS10" s="24"/>
      <c r="AT10" s="186"/>
      <c r="AU10" s="135"/>
    </row>
    <row r="11" spans="2:47" x14ac:dyDescent="0.25">
      <c r="B11" s="23"/>
      <c r="C11" s="24" t="s">
        <v>32</v>
      </c>
      <c r="D11" s="24" t="s">
        <v>82</v>
      </c>
      <c r="E11" s="24" t="s">
        <v>83</v>
      </c>
      <c r="F11" s="24" t="s">
        <v>84</v>
      </c>
      <c r="G11" s="24" t="s">
        <v>85</v>
      </c>
      <c r="H11" s="24" t="s">
        <v>34</v>
      </c>
      <c r="I11" s="24" t="s">
        <v>33</v>
      </c>
      <c r="J11" s="24" t="s">
        <v>35</v>
      </c>
      <c r="K11" s="24" t="s">
        <v>86</v>
      </c>
      <c r="L11" s="24" t="s">
        <v>51</v>
      </c>
      <c r="M11" s="24" t="s">
        <v>57</v>
      </c>
      <c r="N11" s="24" t="s">
        <v>60</v>
      </c>
      <c r="O11" s="24" t="s">
        <v>37</v>
      </c>
      <c r="P11" s="24" t="s">
        <v>36</v>
      </c>
      <c r="Q11" s="24" t="s">
        <v>87</v>
      </c>
      <c r="R11" s="24" t="s">
        <v>88</v>
      </c>
      <c r="S11" s="25">
        <v>17</v>
      </c>
      <c r="T11" s="24" t="s">
        <v>89</v>
      </c>
      <c r="U11" s="24" t="s">
        <v>90</v>
      </c>
      <c r="V11" s="24" t="s">
        <v>108</v>
      </c>
      <c r="W11" s="24" t="s">
        <v>107</v>
      </c>
      <c r="X11" s="24" t="s">
        <v>107</v>
      </c>
      <c r="Y11" s="24" t="s">
        <v>38</v>
      </c>
      <c r="Z11" s="24" t="s">
        <v>39</v>
      </c>
      <c r="AA11" s="24" t="s">
        <v>91</v>
      </c>
      <c r="AB11" s="24" t="s">
        <v>92</v>
      </c>
      <c r="AC11" s="24" t="s">
        <v>93</v>
      </c>
      <c r="AD11" s="24" t="s">
        <v>94</v>
      </c>
      <c r="AE11" s="24" t="s">
        <v>95</v>
      </c>
      <c r="AF11" s="25">
        <v>27</v>
      </c>
      <c r="AG11" s="24" t="s">
        <v>40</v>
      </c>
      <c r="AH11" s="24" t="s">
        <v>96</v>
      </c>
      <c r="AI11" s="24" t="s">
        <v>97</v>
      </c>
      <c r="AJ11" s="24" t="s">
        <v>98</v>
      </c>
      <c r="AK11" s="24" t="s">
        <v>99</v>
      </c>
      <c r="AL11" s="24" t="s">
        <v>100</v>
      </c>
      <c r="AM11" s="24" t="s">
        <v>101</v>
      </c>
      <c r="AN11" s="24" t="s">
        <v>102</v>
      </c>
      <c r="AO11" s="24" t="s">
        <v>103</v>
      </c>
      <c r="AP11" s="24" t="s">
        <v>104</v>
      </c>
      <c r="AQ11" s="24" t="s">
        <v>105</v>
      </c>
      <c r="AR11" s="24" t="s">
        <v>106</v>
      </c>
      <c r="AS11" s="25">
        <v>40</v>
      </c>
      <c r="AT11" s="24"/>
      <c r="AU11" s="135"/>
    </row>
    <row r="12" spans="2:47" x14ac:dyDescent="0.25">
      <c r="B12" s="23" t="s">
        <v>109</v>
      </c>
      <c r="C12" s="24"/>
      <c r="D12" s="24"/>
      <c r="E12" s="24"/>
      <c r="F12" s="24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8">
        <v>19</v>
      </c>
      <c r="T12" s="27"/>
      <c r="U12" s="27"/>
      <c r="V12" s="48" t="s">
        <v>108</v>
      </c>
      <c r="W12" s="48" t="s">
        <v>107</v>
      </c>
      <c r="X12" s="48" t="s">
        <v>107</v>
      </c>
      <c r="Y12" s="27" t="s">
        <v>238</v>
      </c>
      <c r="Z12" s="27" t="s">
        <v>238</v>
      </c>
      <c r="AA12" s="27" t="s">
        <v>238</v>
      </c>
      <c r="AB12" s="27" t="s">
        <v>238</v>
      </c>
      <c r="AC12" s="27" t="s">
        <v>238</v>
      </c>
      <c r="AD12" s="27" t="s">
        <v>238</v>
      </c>
      <c r="AE12" s="27" t="s">
        <v>238</v>
      </c>
      <c r="AF12" s="27" t="s">
        <v>238</v>
      </c>
      <c r="AG12" s="27" t="s">
        <v>238</v>
      </c>
      <c r="AH12" s="27" t="s">
        <v>238</v>
      </c>
      <c r="AI12" s="27" t="s">
        <v>238</v>
      </c>
      <c r="AJ12" s="27" t="s">
        <v>238</v>
      </c>
      <c r="AK12" s="27" t="s">
        <v>238</v>
      </c>
      <c r="AL12" s="27" t="s">
        <v>238</v>
      </c>
      <c r="AM12" s="27" t="s">
        <v>238</v>
      </c>
      <c r="AN12" s="27" t="s">
        <v>238</v>
      </c>
      <c r="AO12" s="27" t="s">
        <v>238</v>
      </c>
      <c r="AP12" s="27" t="s">
        <v>238</v>
      </c>
      <c r="AQ12" s="27" t="s">
        <v>238</v>
      </c>
      <c r="AR12" s="27" t="s">
        <v>238</v>
      </c>
      <c r="AS12" s="27" t="s">
        <v>113</v>
      </c>
      <c r="AT12" s="27" t="s">
        <v>107</v>
      </c>
      <c r="AU12" s="136"/>
    </row>
    <row r="13" spans="2:47" x14ac:dyDescent="0.25">
      <c r="B13" s="23" t="s">
        <v>110</v>
      </c>
      <c r="C13" s="27" t="s">
        <v>238</v>
      </c>
      <c r="D13" s="27" t="s">
        <v>238</v>
      </c>
      <c r="E13" s="27" t="s">
        <v>238</v>
      </c>
      <c r="F13" s="27" t="s">
        <v>238</v>
      </c>
      <c r="G13" s="27" t="s">
        <v>238</v>
      </c>
      <c r="H13" s="27" t="s">
        <v>238</v>
      </c>
      <c r="I13" s="27" t="s">
        <v>238</v>
      </c>
      <c r="J13" s="27" t="s">
        <v>238</v>
      </c>
      <c r="K13" s="27" t="s">
        <v>238</v>
      </c>
      <c r="L13" s="27" t="s">
        <v>238</v>
      </c>
      <c r="M13" s="27" t="s">
        <v>238</v>
      </c>
      <c r="N13" s="27" t="s">
        <v>238</v>
      </c>
      <c r="O13" s="27" t="s">
        <v>238</v>
      </c>
      <c r="P13" s="27" t="s">
        <v>238</v>
      </c>
      <c r="Q13" s="27" t="s">
        <v>238</v>
      </c>
      <c r="R13" s="29" t="s">
        <v>114</v>
      </c>
      <c r="S13" s="30" t="s">
        <v>114</v>
      </c>
      <c r="T13" s="29" t="s">
        <v>114</v>
      </c>
      <c r="U13" s="29" t="s">
        <v>114</v>
      </c>
      <c r="V13" s="29" t="s">
        <v>108</v>
      </c>
      <c r="W13" s="29" t="s">
        <v>107</v>
      </c>
      <c r="X13" s="29" t="s">
        <v>107</v>
      </c>
      <c r="Y13" s="27" t="s">
        <v>238</v>
      </c>
      <c r="Z13" s="27" t="s">
        <v>238</v>
      </c>
      <c r="AA13" s="27" t="s">
        <v>238</v>
      </c>
      <c r="AB13" s="27" t="s">
        <v>238</v>
      </c>
      <c r="AC13" s="27" t="s">
        <v>238</v>
      </c>
      <c r="AD13" s="27" t="s">
        <v>238</v>
      </c>
      <c r="AE13" s="27" t="s">
        <v>238</v>
      </c>
      <c r="AF13" s="27" t="s">
        <v>238</v>
      </c>
      <c r="AG13" s="29" t="s">
        <v>114</v>
      </c>
      <c r="AH13" s="29" t="s">
        <v>114</v>
      </c>
      <c r="AI13" s="29" t="s">
        <v>114</v>
      </c>
      <c r="AJ13" s="29" t="s">
        <v>114</v>
      </c>
      <c r="AK13" s="29" t="s">
        <v>114</v>
      </c>
      <c r="AL13" s="29" t="s">
        <v>114</v>
      </c>
      <c r="AM13" s="29" t="s">
        <v>114</v>
      </c>
      <c r="AN13" s="29" t="s">
        <v>114</v>
      </c>
      <c r="AO13" s="29" t="s">
        <v>114</v>
      </c>
      <c r="AP13" s="29" t="s">
        <v>114</v>
      </c>
      <c r="AQ13" s="29" t="s">
        <v>114</v>
      </c>
      <c r="AR13" s="29" t="s">
        <v>114</v>
      </c>
      <c r="AS13" s="29" t="s">
        <v>108</v>
      </c>
      <c r="AT13" s="29" t="s">
        <v>107</v>
      </c>
      <c r="AU13" s="136"/>
    </row>
    <row r="14" spans="2:47" x14ac:dyDescent="0.25">
      <c r="B14" s="23" t="s">
        <v>111</v>
      </c>
      <c r="C14" s="27" t="s">
        <v>238</v>
      </c>
      <c r="D14" s="27" t="s">
        <v>238</v>
      </c>
      <c r="E14" s="27" t="s">
        <v>238</v>
      </c>
      <c r="F14" s="27" t="s">
        <v>238</v>
      </c>
      <c r="G14" s="27" t="s">
        <v>238</v>
      </c>
      <c r="H14" s="27" t="s">
        <v>238</v>
      </c>
      <c r="I14" s="27" t="s">
        <v>238</v>
      </c>
      <c r="J14" s="27" t="s">
        <v>238</v>
      </c>
      <c r="K14" s="27" t="s">
        <v>238</v>
      </c>
      <c r="L14" s="27" t="s">
        <v>238</v>
      </c>
      <c r="M14" s="29" t="s">
        <v>114</v>
      </c>
      <c r="N14" s="29" t="s">
        <v>114</v>
      </c>
      <c r="O14" s="29" t="s">
        <v>114</v>
      </c>
      <c r="P14" s="29" t="s">
        <v>114</v>
      </c>
      <c r="Q14" s="29" t="s">
        <v>114</v>
      </c>
      <c r="R14" s="29" t="s">
        <v>114</v>
      </c>
      <c r="S14" s="29" t="s">
        <v>114</v>
      </c>
      <c r="T14" s="29" t="s">
        <v>114</v>
      </c>
      <c r="U14" s="29" t="s">
        <v>114</v>
      </c>
      <c r="V14" s="29" t="s">
        <v>108</v>
      </c>
      <c r="W14" s="47" t="s">
        <v>107</v>
      </c>
      <c r="X14" s="29" t="s">
        <v>107</v>
      </c>
      <c r="Y14" s="27" t="s">
        <v>238</v>
      </c>
      <c r="Z14" s="27" t="s">
        <v>238</v>
      </c>
      <c r="AA14" s="27" t="s">
        <v>238</v>
      </c>
      <c r="AB14" s="27" t="s">
        <v>238</v>
      </c>
      <c r="AC14" s="27" t="s">
        <v>238</v>
      </c>
      <c r="AD14" s="27" t="s">
        <v>238</v>
      </c>
      <c r="AE14" s="27" t="s">
        <v>23</v>
      </c>
      <c r="AF14" s="27" t="s">
        <v>23</v>
      </c>
      <c r="AG14" s="27" t="s">
        <v>23</v>
      </c>
      <c r="AH14" s="27" t="s">
        <v>23</v>
      </c>
      <c r="AI14" s="27" t="s">
        <v>23</v>
      </c>
      <c r="AJ14" s="27" t="s">
        <v>23</v>
      </c>
      <c r="AK14" s="27" t="s">
        <v>23</v>
      </c>
      <c r="AL14" s="27" t="s">
        <v>23</v>
      </c>
      <c r="AM14" s="27" t="s">
        <v>23</v>
      </c>
      <c r="AN14" s="27" t="s">
        <v>23</v>
      </c>
      <c r="AO14" s="27" t="s">
        <v>23</v>
      </c>
      <c r="AP14" s="27" t="s">
        <v>23</v>
      </c>
      <c r="AQ14" s="27" t="s">
        <v>23</v>
      </c>
      <c r="AR14" s="27" t="s">
        <v>23</v>
      </c>
      <c r="AS14" s="20" t="s">
        <v>107</v>
      </c>
      <c r="AT14" s="29" t="s">
        <v>107</v>
      </c>
      <c r="AU14" s="136"/>
    </row>
    <row r="15" spans="2:47" x14ac:dyDescent="0.25">
      <c r="B15" s="23" t="s">
        <v>112</v>
      </c>
      <c r="C15" s="27" t="s">
        <v>238</v>
      </c>
      <c r="D15" s="27" t="s">
        <v>238</v>
      </c>
      <c r="E15" s="27" t="s">
        <v>238</v>
      </c>
      <c r="F15" s="27" t="s">
        <v>238</v>
      </c>
      <c r="G15" s="27" t="s">
        <v>238</v>
      </c>
      <c r="H15" s="27" t="s">
        <v>238</v>
      </c>
      <c r="I15" s="27" t="s">
        <v>238</v>
      </c>
      <c r="J15" s="27" t="s">
        <v>238</v>
      </c>
      <c r="K15" s="27" t="s">
        <v>238</v>
      </c>
      <c r="L15" s="27" t="s">
        <v>238</v>
      </c>
      <c r="M15" s="27" t="s">
        <v>238</v>
      </c>
      <c r="N15" s="27" t="s">
        <v>238</v>
      </c>
      <c r="O15" s="27" t="s">
        <v>23</v>
      </c>
      <c r="P15" s="27" t="s">
        <v>23</v>
      </c>
      <c r="Q15" s="27" t="s">
        <v>23</v>
      </c>
      <c r="R15" s="27" t="s">
        <v>23</v>
      </c>
      <c r="S15" s="27" t="s">
        <v>23</v>
      </c>
      <c r="T15" s="27" t="s">
        <v>23</v>
      </c>
      <c r="U15" s="27" t="s">
        <v>23</v>
      </c>
      <c r="V15" s="29" t="s">
        <v>108</v>
      </c>
      <c r="W15" s="29" t="s">
        <v>107</v>
      </c>
      <c r="X15" s="29" t="s">
        <v>107</v>
      </c>
      <c r="Y15" s="27" t="s">
        <v>238</v>
      </c>
      <c r="Z15" s="27" t="s">
        <v>238</v>
      </c>
      <c r="AA15" s="27" t="s">
        <v>238</v>
      </c>
      <c r="AB15" s="27" t="s">
        <v>239</v>
      </c>
      <c r="AC15" s="27" t="s">
        <v>239</v>
      </c>
      <c r="AD15" s="27" t="s">
        <v>239</v>
      </c>
      <c r="AE15" s="27" t="s">
        <v>239</v>
      </c>
      <c r="AF15" s="27" t="s">
        <v>239</v>
      </c>
      <c r="AG15" s="27" t="s">
        <v>239</v>
      </c>
      <c r="AH15" s="27" t="s">
        <v>239</v>
      </c>
      <c r="AI15" s="27" t="s">
        <v>239</v>
      </c>
      <c r="AJ15" s="27" t="s">
        <v>239</v>
      </c>
      <c r="AK15" s="27" t="s">
        <v>239</v>
      </c>
      <c r="AL15" s="27" t="s">
        <v>239</v>
      </c>
      <c r="AM15" s="27" t="s">
        <v>236</v>
      </c>
      <c r="AN15" s="27" t="s">
        <v>236</v>
      </c>
      <c r="AO15" s="27" t="s">
        <v>236</v>
      </c>
      <c r="AP15" s="27" t="s">
        <v>236</v>
      </c>
      <c r="AQ15" s="27" t="s">
        <v>236</v>
      </c>
      <c r="AR15" s="27" t="s">
        <v>236</v>
      </c>
      <c r="AS15" s="19" t="s">
        <v>115</v>
      </c>
      <c r="AT15" s="29" t="s">
        <v>115</v>
      </c>
      <c r="AU15" s="136"/>
    </row>
    <row r="17" spans="2:54" x14ac:dyDescent="0.25">
      <c r="E17" s="18" t="s">
        <v>119</v>
      </c>
      <c r="N17" s="31" t="s">
        <v>120</v>
      </c>
      <c r="W17" s="18" t="s">
        <v>240</v>
      </c>
      <c r="AE17" s="18" t="s">
        <v>118</v>
      </c>
    </row>
    <row r="18" spans="2:54" x14ac:dyDescent="0.25">
      <c r="N18" s="18" t="s">
        <v>116</v>
      </c>
      <c r="W18" s="18" t="s">
        <v>117</v>
      </c>
    </row>
    <row r="22" spans="2:54" x14ac:dyDescent="0.25">
      <c r="B22" s="188" t="s">
        <v>124</v>
      </c>
      <c r="C22" s="189"/>
      <c r="D22" s="189"/>
      <c r="E22" s="189"/>
      <c r="F22" s="189"/>
      <c r="G22" s="189"/>
      <c r="H22" s="189"/>
      <c r="I22" s="189"/>
      <c r="J22" s="189"/>
      <c r="K22" s="189"/>
      <c r="L22" s="189"/>
      <c r="M22" s="189"/>
      <c r="N22" s="189"/>
      <c r="O22" s="9"/>
      <c r="P22" s="9"/>
      <c r="Q22" s="9"/>
      <c r="R22" s="9"/>
      <c r="S22" s="9"/>
      <c r="T22" s="9"/>
      <c r="U22" s="10"/>
      <c r="V22" s="9"/>
      <c r="W22" s="11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</row>
    <row r="23" spans="2:54" ht="23.25" customHeight="1" x14ac:dyDescent="0.25">
      <c r="B23" s="12" t="s">
        <v>26</v>
      </c>
      <c r="C23" s="174" t="s">
        <v>27</v>
      </c>
      <c r="D23" s="175"/>
      <c r="E23" s="175"/>
      <c r="F23" s="175"/>
      <c r="G23" s="175"/>
      <c r="H23" s="176"/>
      <c r="I23" s="174" t="s">
        <v>129</v>
      </c>
      <c r="J23" s="175"/>
      <c r="K23" s="175"/>
      <c r="L23" s="175"/>
      <c r="M23" s="175"/>
      <c r="N23" s="176"/>
      <c r="O23" s="174" t="s">
        <v>123</v>
      </c>
      <c r="P23" s="175"/>
      <c r="Q23" s="175"/>
      <c r="R23" s="175"/>
      <c r="S23" s="174" t="s">
        <v>122</v>
      </c>
      <c r="T23" s="175"/>
      <c r="U23" s="175"/>
      <c r="V23" s="175"/>
      <c r="W23" s="175"/>
      <c r="X23" s="175"/>
      <c r="Y23" s="176"/>
      <c r="Z23" s="174" t="s">
        <v>24</v>
      </c>
      <c r="AA23" s="175"/>
      <c r="AB23" s="175"/>
      <c r="AC23" s="175"/>
      <c r="AD23" s="175"/>
      <c r="AE23" s="176"/>
      <c r="AF23" s="171" t="s">
        <v>28</v>
      </c>
      <c r="AG23" s="171"/>
      <c r="AH23" s="171"/>
      <c r="AI23" s="171" t="s">
        <v>210</v>
      </c>
      <c r="AJ23" s="171"/>
      <c r="AK23" s="171"/>
      <c r="AL23" s="171"/>
      <c r="AM23" s="174" t="s">
        <v>25</v>
      </c>
      <c r="AN23" s="175"/>
      <c r="AO23" s="175"/>
      <c r="AP23" s="175"/>
      <c r="AQ23" s="175"/>
      <c r="AR23" s="176"/>
      <c r="AS23" s="171" t="s">
        <v>29</v>
      </c>
      <c r="AT23" s="171"/>
      <c r="AU23" s="49"/>
      <c r="AV23" s="49"/>
    </row>
    <row r="24" spans="2:54" x14ac:dyDescent="0.25">
      <c r="B24" s="32" t="s">
        <v>121</v>
      </c>
      <c r="C24" s="174">
        <v>39</v>
      </c>
      <c r="D24" s="175"/>
      <c r="E24" s="175"/>
      <c r="F24" s="175"/>
      <c r="G24" s="175"/>
      <c r="H24" s="176"/>
      <c r="I24" s="174">
        <v>2</v>
      </c>
      <c r="J24" s="175"/>
      <c r="K24" s="175"/>
      <c r="L24" s="175"/>
      <c r="M24" s="175"/>
      <c r="N24" s="176"/>
      <c r="O24" s="174">
        <v>11</v>
      </c>
      <c r="P24" s="175"/>
      <c r="Q24" s="175"/>
      <c r="R24" s="176"/>
      <c r="S24" s="174"/>
      <c r="T24" s="175"/>
      <c r="U24" s="175"/>
      <c r="V24" s="175"/>
      <c r="W24" s="175"/>
      <c r="X24" s="175"/>
      <c r="Y24" s="176"/>
      <c r="Z24" s="174"/>
      <c r="AA24" s="175"/>
      <c r="AB24" s="175"/>
      <c r="AC24" s="175"/>
      <c r="AD24" s="175"/>
      <c r="AE24" s="176"/>
      <c r="AF24" s="171"/>
      <c r="AG24" s="171"/>
      <c r="AH24" s="171"/>
      <c r="AI24" s="171"/>
      <c r="AJ24" s="171"/>
      <c r="AK24" s="171"/>
      <c r="AL24" s="171"/>
      <c r="AM24" s="174"/>
      <c r="AN24" s="175"/>
      <c r="AO24" s="175"/>
      <c r="AP24" s="175"/>
      <c r="AQ24" s="16"/>
      <c r="AR24" s="17"/>
      <c r="AS24" s="52">
        <v>52</v>
      </c>
      <c r="AT24" s="52"/>
      <c r="AU24" s="49"/>
      <c r="AV24" s="49"/>
    </row>
    <row r="25" spans="2:54" x14ac:dyDescent="0.25">
      <c r="B25" s="13" t="s">
        <v>20</v>
      </c>
      <c r="C25" s="177">
        <v>23</v>
      </c>
      <c r="D25" s="178"/>
      <c r="E25" s="178"/>
      <c r="F25" s="178"/>
      <c r="G25" s="178"/>
      <c r="H25" s="179"/>
      <c r="I25" s="177">
        <v>2</v>
      </c>
      <c r="J25" s="178"/>
      <c r="K25" s="178"/>
      <c r="L25" s="178"/>
      <c r="M25" s="178"/>
      <c r="N25" s="179"/>
      <c r="O25" s="177">
        <v>11</v>
      </c>
      <c r="P25" s="178"/>
      <c r="Q25" s="178"/>
      <c r="R25" s="179"/>
      <c r="S25" s="177">
        <v>16</v>
      </c>
      <c r="T25" s="178"/>
      <c r="U25" s="178"/>
      <c r="V25" s="178"/>
      <c r="W25" s="178"/>
      <c r="X25" s="178"/>
      <c r="Y25" s="179"/>
      <c r="Z25" s="177"/>
      <c r="AA25" s="178"/>
      <c r="AB25" s="178"/>
      <c r="AC25" s="178"/>
      <c r="AD25" s="178"/>
      <c r="AE25" s="179"/>
      <c r="AF25" s="172"/>
      <c r="AG25" s="172"/>
      <c r="AH25" s="172"/>
      <c r="AI25" s="172"/>
      <c r="AJ25" s="172"/>
      <c r="AK25" s="172"/>
      <c r="AL25" s="172"/>
      <c r="AM25" s="177"/>
      <c r="AN25" s="178"/>
      <c r="AO25" s="178"/>
      <c r="AP25" s="178"/>
      <c r="AQ25" s="178"/>
      <c r="AR25" s="179"/>
      <c r="AS25" s="53">
        <v>52</v>
      </c>
      <c r="AT25" s="53"/>
      <c r="AU25" s="50"/>
      <c r="AV25" s="50"/>
    </row>
    <row r="26" spans="2:54" x14ac:dyDescent="0.25">
      <c r="B26" s="14" t="s">
        <v>21</v>
      </c>
      <c r="C26" s="177">
        <v>16</v>
      </c>
      <c r="D26" s="178"/>
      <c r="E26" s="178"/>
      <c r="F26" s="178"/>
      <c r="G26" s="178"/>
      <c r="H26" s="179"/>
      <c r="I26" s="177">
        <v>2</v>
      </c>
      <c r="J26" s="178"/>
      <c r="K26" s="178"/>
      <c r="L26" s="178"/>
      <c r="M26" s="178"/>
      <c r="N26" s="179"/>
      <c r="O26" s="177">
        <v>11</v>
      </c>
      <c r="P26" s="178"/>
      <c r="Q26" s="178"/>
      <c r="R26" s="179"/>
      <c r="S26" s="177">
        <v>9</v>
      </c>
      <c r="T26" s="178"/>
      <c r="U26" s="178"/>
      <c r="V26" s="178"/>
      <c r="W26" s="178"/>
      <c r="X26" s="178"/>
      <c r="Y26" s="179"/>
      <c r="Z26" s="177">
        <v>14</v>
      </c>
      <c r="AA26" s="178"/>
      <c r="AB26" s="178"/>
      <c r="AC26" s="178"/>
      <c r="AD26" s="178"/>
      <c r="AE26" s="179"/>
      <c r="AF26" s="172"/>
      <c r="AG26" s="172"/>
      <c r="AH26" s="172"/>
      <c r="AI26" s="172"/>
      <c r="AJ26" s="172"/>
      <c r="AK26" s="172"/>
      <c r="AL26" s="172"/>
      <c r="AM26" s="177"/>
      <c r="AN26" s="178"/>
      <c r="AO26" s="178"/>
      <c r="AP26" s="178"/>
      <c r="AQ26" s="178"/>
      <c r="AR26" s="179"/>
      <c r="AS26" s="53">
        <v>52</v>
      </c>
      <c r="AT26" s="53"/>
      <c r="AU26" s="50"/>
      <c r="AV26" s="50"/>
    </row>
    <row r="27" spans="2:54" x14ac:dyDescent="0.25">
      <c r="B27" s="14" t="s">
        <v>22</v>
      </c>
      <c r="C27" s="177">
        <v>15</v>
      </c>
      <c r="D27" s="178"/>
      <c r="E27" s="178"/>
      <c r="F27" s="178"/>
      <c r="G27" s="178"/>
      <c r="H27" s="179"/>
      <c r="I27" s="177">
        <v>2</v>
      </c>
      <c r="J27" s="178"/>
      <c r="K27" s="178"/>
      <c r="L27" s="178"/>
      <c r="M27" s="178"/>
      <c r="N27" s="179"/>
      <c r="O27" s="177">
        <v>2</v>
      </c>
      <c r="P27" s="178"/>
      <c r="Q27" s="178"/>
      <c r="R27" s="179"/>
      <c r="S27" s="177"/>
      <c r="T27" s="178"/>
      <c r="U27" s="178"/>
      <c r="V27" s="178"/>
      <c r="W27" s="178"/>
      <c r="X27" s="178"/>
      <c r="Y27" s="179"/>
      <c r="Z27" s="177">
        <v>7</v>
      </c>
      <c r="AA27" s="178"/>
      <c r="AB27" s="178"/>
      <c r="AC27" s="178"/>
      <c r="AD27" s="178"/>
      <c r="AE27" s="179"/>
      <c r="AF27" s="172">
        <v>6</v>
      </c>
      <c r="AG27" s="172"/>
      <c r="AH27" s="172"/>
      <c r="AI27" s="172">
        <v>11</v>
      </c>
      <c r="AJ27" s="172"/>
      <c r="AK27" s="172"/>
      <c r="AL27" s="172"/>
      <c r="AM27" s="177">
        <v>2</v>
      </c>
      <c r="AN27" s="178"/>
      <c r="AO27" s="178"/>
      <c r="AP27" s="178"/>
      <c r="AQ27" s="178"/>
      <c r="AR27" s="179"/>
      <c r="AS27" s="53">
        <v>45</v>
      </c>
      <c r="AT27" s="53"/>
      <c r="AU27" s="50"/>
      <c r="AV27" s="50"/>
    </row>
    <row r="28" spans="2:54" x14ac:dyDescent="0.25">
      <c r="B28" s="15" t="s">
        <v>30</v>
      </c>
      <c r="C28" s="183">
        <f>SUM(C24:C27)</f>
        <v>93</v>
      </c>
      <c r="D28" s="184"/>
      <c r="E28" s="184"/>
      <c r="F28" s="184"/>
      <c r="G28" s="184"/>
      <c r="H28" s="185"/>
      <c r="I28" s="180">
        <f>SUM(I24:I27)</f>
        <v>8</v>
      </c>
      <c r="J28" s="181"/>
      <c r="K28" s="181"/>
      <c r="L28" s="181"/>
      <c r="M28" s="181"/>
      <c r="N28" s="182"/>
      <c r="O28" s="180">
        <f>O25+O26+O27</f>
        <v>24</v>
      </c>
      <c r="P28" s="181"/>
      <c r="Q28" s="181"/>
      <c r="R28" s="182"/>
      <c r="S28" s="173">
        <f>SUM(S25:S27)</f>
        <v>25</v>
      </c>
      <c r="T28" s="173"/>
      <c r="U28" s="173"/>
      <c r="V28" s="173"/>
      <c r="W28" s="173"/>
      <c r="X28" s="173"/>
      <c r="Y28" s="173"/>
      <c r="Z28" s="180">
        <f>Z25+Z26+Z27</f>
        <v>21</v>
      </c>
      <c r="AA28" s="181"/>
      <c r="AB28" s="181"/>
      <c r="AC28" s="181"/>
      <c r="AD28" s="181"/>
      <c r="AE28" s="182"/>
      <c r="AF28" s="173">
        <f>AF25+AF26+AF27</f>
        <v>6</v>
      </c>
      <c r="AG28" s="173"/>
      <c r="AH28" s="173"/>
      <c r="AI28" s="173">
        <v>11</v>
      </c>
      <c r="AJ28" s="173"/>
      <c r="AK28" s="173"/>
      <c r="AL28" s="173"/>
      <c r="AM28" s="180">
        <f>AM25+AM26+AM27</f>
        <v>2</v>
      </c>
      <c r="AN28" s="181"/>
      <c r="AO28" s="181"/>
      <c r="AP28" s="181"/>
      <c r="AQ28" s="181"/>
      <c r="AR28" s="182"/>
      <c r="AS28" s="54">
        <f>SUM(AS24:AS27)</f>
        <v>201</v>
      </c>
      <c r="AT28" s="54"/>
      <c r="AU28" s="51"/>
      <c r="AV28" s="51"/>
    </row>
  </sheetData>
  <mergeCells count="68"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AT9:AT10"/>
    <mergeCell ref="Z23:AE23"/>
    <mergeCell ref="AM23:AR23"/>
    <mergeCell ref="AP9:AP10"/>
    <mergeCell ref="AS23:AT23"/>
    <mergeCell ref="AF23:AH23"/>
    <mergeCell ref="AI23:AL23"/>
    <mergeCell ref="C28:H28"/>
    <mergeCell ref="I28:N28"/>
    <mergeCell ref="O28:R28"/>
    <mergeCell ref="S28:Y28"/>
    <mergeCell ref="Z28:AE28"/>
    <mergeCell ref="AM28:AR28"/>
    <mergeCell ref="AM26:AR26"/>
    <mergeCell ref="AM25:AR25"/>
    <mergeCell ref="AM27:AR27"/>
    <mergeCell ref="AF26:AH26"/>
    <mergeCell ref="AF27:AH27"/>
    <mergeCell ref="AF28:AH28"/>
    <mergeCell ref="Z24:AE24"/>
    <mergeCell ref="AM24:AP24"/>
    <mergeCell ref="Z27:AE27"/>
    <mergeCell ref="C25:H25"/>
    <mergeCell ref="I25:N25"/>
    <mergeCell ref="Z25:AE25"/>
    <mergeCell ref="C27:H27"/>
    <mergeCell ref="I27:N27"/>
    <mergeCell ref="O27:R27"/>
    <mergeCell ref="S27:Y27"/>
    <mergeCell ref="O25:R25"/>
    <mergeCell ref="S25:Y25"/>
    <mergeCell ref="Z26:AE26"/>
    <mergeCell ref="AF24:AH24"/>
    <mergeCell ref="AF25:AH25"/>
    <mergeCell ref="AI24:AL24"/>
    <mergeCell ref="AI25:AL25"/>
    <mergeCell ref="AI26:AL26"/>
    <mergeCell ref="AI27:AL27"/>
    <mergeCell ref="AI28:AL28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2021-09-16T17:09:27Z</dcterms:modified>
</cp:coreProperties>
</file>