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592"/>
  </bookViews>
  <sheets>
    <sheet name="Лист1" sheetId="1" r:id="rId1"/>
  </sheets>
  <definedNames>
    <definedName name="_xlnm.Print_Area" localSheetId="0">Лист1!$A$1:$R$120</definedName>
  </definedNames>
  <calcPr calcId="144525"/>
</workbook>
</file>

<file path=xl/calcChain.xml><?xml version="1.0" encoding="utf-8"?>
<calcChain xmlns="http://schemas.openxmlformats.org/spreadsheetml/2006/main">
  <c r="G91" i="1" l="1"/>
  <c r="H91" i="1"/>
  <c r="I91" i="1"/>
  <c r="K91" i="1"/>
  <c r="L91" i="1"/>
  <c r="M91" i="1"/>
  <c r="N91" i="1"/>
  <c r="P91" i="1"/>
  <c r="Q91" i="1"/>
  <c r="R91" i="1"/>
  <c r="G62" i="1" l="1"/>
  <c r="G57" i="1" s="1"/>
  <c r="H62" i="1"/>
  <c r="I62" i="1"/>
  <c r="I57" i="1" s="1"/>
  <c r="J62" i="1"/>
  <c r="K62" i="1"/>
  <c r="K57" i="1" s="1"/>
  <c r="L62" i="1"/>
  <c r="M62" i="1"/>
  <c r="M57" i="1" s="1"/>
  <c r="N62" i="1"/>
  <c r="O62" i="1"/>
  <c r="P62" i="1"/>
  <c r="Q62" i="1"/>
  <c r="R62" i="1"/>
  <c r="G44" i="1"/>
  <c r="H44" i="1"/>
  <c r="I44" i="1"/>
  <c r="J44" i="1"/>
  <c r="K44" i="1"/>
  <c r="L44" i="1"/>
  <c r="M44" i="1"/>
  <c r="N44" i="1"/>
  <c r="O44" i="1"/>
  <c r="P44" i="1"/>
  <c r="Q44" i="1"/>
  <c r="R44" i="1"/>
  <c r="F81" i="1"/>
  <c r="H57" i="1"/>
  <c r="J57" i="1"/>
  <c r="L57" i="1"/>
  <c r="Q57" i="1"/>
  <c r="R57" i="1"/>
  <c r="F57" i="1"/>
  <c r="G34" i="1"/>
  <c r="H34" i="1"/>
  <c r="H81" i="1" s="1"/>
  <c r="I34" i="1"/>
  <c r="J34" i="1"/>
  <c r="J81" i="1" s="1"/>
  <c r="K34" i="1"/>
  <c r="L34" i="1"/>
  <c r="L81" i="1" s="1"/>
  <c r="Q34" i="1"/>
  <c r="R34" i="1"/>
  <c r="R81" i="1" s="1"/>
  <c r="F34" i="1"/>
  <c r="G25" i="1"/>
  <c r="H25" i="1"/>
  <c r="I25" i="1"/>
  <c r="J25" i="1"/>
  <c r="K25" i="1"/>
  <c r="L25" i="1"/>
  <c r="M25" i="1"/>
  <c r="N25" i="1"/>
  <c r="O25" i="1"/>
  <c r="P25" i="1"/>
  <c r="Q25" i="1"/>
  <c r="R25" i="1"/>
  <c r="F25" i="1"/>
  <c r="I81" i="1" l="1"/>
  <c r="Q81" i="1"/>
  <c r="K81" i="1"/>
  <c r="K112" i="1" s="1"/>
  <c r="G81" i="1"/>
  <c r="J112" i="1"/>
  <c r="L112" i="1"/>
  <c r="G70" i="1"/>
  <c r="I70" i="1"/>
  <c r="O70" i="1"/>
  <c r="O57" i="1" s="1"/>
  <c r="P70" i="1"/>
  <c r="P57" i="1" s="1"/>
  <c r="I75" i="1"/>
  <c r="O75" i="1"/>
  <c r="P75" i="1"/>
  <c r="I51" i="1"/>
  <c r="O51" i="1"/>
  <c r="P51" i="1"/>
  <c r="P34" i="1" s="1"/>
  <c r="M31" i="1"/>
  <c r="G29" i="1"/>
  <c r="H29" i="1"/>
  <c r="N29" i="1"/>
  <c r="G26" i="1"/>
  <c r="H26" i="1"/>
  <c r="M26" i="1"/>
  <c r="N26" i="1"/>
  <c r="G31" i="1"/>
  <c r="H31" i="1"/>
  <c r="N31" i="1"/>
  <c r="G58" i="1"/>
  <c r="P58" i="1"/>
  <c r="G92" i="1"/>
  <c r="H92" i="1"/>
  <c r="I92" i="1"/>
  <c r="N92" i="1"/>
  <c r="O92" i="1"/>
  <c r="G86" i="1"/>
  <c r="H86" i="1"/>
  <c r="O86" i="1"/>
  <c r="Q86" i="1"/>
  <c r="H99" i="1"/>
  <c r="I99" i="1"/>
  <c r="R99" i="1"/>
  <c r="I104" i="1"/>
  <c r="I95" i="1"/>
  <c r="F99" i="1"/>
  <c r="G95" i="1"/>
  <c r="H95" i="1"/>
  <c r="Q95" i="1"/>
  <c r="F95" i="1"/>
  <c r="P81" i="1" l="1"/>
  <c r="P112" i="1" s="1"/>
  <c r="F92" i="1" l="1"/>
  <c r="G83" i="1"/>
  <c r="H83" i="1"/>
  <c r="M111" i="1"/>
  <c r="N111" i="1"/>
  <c r="O83" i="1"/>
  <c r="O111" i="1" s="1"/>
  <c r="Q84" i="1"/>
  <c r="Q83" i="1" s="1"/>
  <c r="F84" i="1"/>
  <c r="F86" i="1"/>
  <c r="G73" i="1"/>
  <c r="N73" i="1"/>
  <c r="F72" i="1"/>
  <c r="F70" i="1" s="1"/>
  <c r="I64" i="1"/>
  <c r="N64" i="1"/>
  <c r="O64" i="1"/>
  <c r="F64" i="1"/>
  <c r="G37" i="1"/>
  <c r="H37" i="1"/>
  <c r="M37" i="1"/>
  <c r="M34" i="1" s="1"/>
  <c r="M81" i="1" s="1"/>
  <c r="N37" i="1"/>
  <c r="N34" i="1" s="1"/>
  <c r="F37" i="1"/>
  <c r="I47" i="1"/>
  <c r="O47" i="1"/>
  <c r="O34" i="1" s="1"/>
  <c r="O81" i="1" s="1"/>
  <c r="F47" i="1"/>
  <c r="F26" i="1"/>
  <c r="O112" i="1" l="1"/>
  <c r="M112" i="1"/>
  <c r="F83" i="1"/>
  <c r="H111" i="1"/>
  <c r="H112" i="1" s="1"/>
  <c r="G104" i="1"/>
  <c r="J104" i="1"/>
  <c r="Q104" i="1"/>
  <c r="F104" i="1"/>
  <c r="G102" i="1"/>
  <c r="I112" i="1"/>
  <c r="R102" i="1"/>
  <c r="F102" i="1"/>
  <c r="F75" i="1"/>
  <c r="F73" i="1"/>
  <c r="N57" i="1"/>
  <c r="N81" i="1" s="1"/>
  <c r="N112" i="1" s="1"/>
  <c r="F62" i="1"/>
  <c r="G60" i="1"/>
  <c r="H60" i="1"/>
  <c r="O60" i="1"/>
  <c r="F60" i="1"/>
  <c r="F58" i="1"/>
  <c r="F51" i="1"/>
  <c r="F44" i="1"/>
  <c r="G42" i="1"/>
  <c r="H42" i="1"/>
  <c r="M42" i="1"/>
  <c r="F42" i="1"/>
  <c r="G39" i="1"/>
  <c r="H39" i="1"/>
  <c r="I39" i="1"/>
  <c r="M39" i="1"/>
  <c r="F39" i="1"/>
  <c r="G35" i="1"/>
  <c r="H35" i="1"/>
  <c r="M35" i="1"/>
  <c r="V35" i="1" s="1"/>
  <c r="F35" i="1"/>
  <c r="F31" i="1"/>
  <c r="F29" i="1"/>
  <c r="R111" i="1" l="1"/>
  <c r="R112" i="1" s="1"/>
  <c r="Q111" i="1"/>
  <c r="Q112" i="1" s="1"/>
  <c r="G111" i="1"/>
  <c r="G112" i="1" s="1"/>
  <c r="F91" i="1"/>
  <c r="F111" i="1" s="1"/>
  <c r="F112" i="1" s="1"/>
  <c r="R7" i="1"/>
  <c r="Q7" i="1"/>
  <c r="P7" i="1"/>
  <c r="P115" i="1" s="1"/>
  <c r="O7" i="1"/>
  <c r="O115" i="1" s="1"/>
  <c r="N7" i="1"/>
  <c r="M7" i="1"/>
  <c r="L7" i="1"/>
  <c r="L115" i="1" s="1"/>
  <c r="K7" i="1"/>
  <c r="K115" i="1" s="1"/>
  <c r="J7" i="1"/>
  <c r="J115" i="1" s="1"/>
  <c r="I7" i="1"/>
  <c r="H7" i="1"/>
  <c r="G7" i="1"/>
  <c r="F7" i="1"/>
  <c r="Q115" i="1" l="1"/>
  <c r="H115" i="1"/>
  <c r="R115" i="1"/>
  <c r="I115" i="1"/>
  <c r="G115" i="1"/>
  <c r="F115" i="1"/>
  <c r="N115" i="1"/>
  <c r="M115" i="1" l="1"/>
</calcChain>
</file>

<file path=xl/sharedStrings.xml><?xml version="1.0" encoding="utf-8"?>
<sst xmlns="http://schemas.openxmlformats.org/spreadsheetml/2006/main" count="201" uniqueCount="168">
  <si>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</si>
  <si>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</si>
  <si>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</si>
  <si>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</si>
  <si>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</si>
  <si>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</si>
  <si>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</si>
  <si>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</si>
  <si>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</si>
  <si>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</si>
  <si>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</si>
  <si>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</si>
  <si>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</si>
  <si>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</si>
  <si>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</si>
  <si>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</si>
  <si>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</si>
  <si>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</si>
  <si>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>өндірістік оқыту</t>
  </si>
  <si>
    <t>ЖПБ.      00</t>
  </si>
  <si>
    <t xml:space="preserve">Жалпы білім беру пәндері </t>
  </si>
  <si>
    <t>ЖПБ.01</t>
  </si>
  <si>
    <t xml:space="preserve">Қазақ тілі </t>
  </si>
  <si>
    <t>+</t>
  </si>
  <si>
    <t xml:space="preserve">Қазақ әдебиеті </t>
  </si>
  <si>
    <t>ЖПБ.02</t>
  </si>
  <si>
    <t xml:space="preserve">Орыс тілі </t>
  </si>
  <si>
    <t xml:space="preserve">Орыс әдебиеті </t>
  </si>
  <si>
    <t>ЖПБ.03</t>
  </si>
  <si>
    <t xml:space="preserve">Шет тілі </t>
  </si>
  <si>
    <t>ЖПБ.04</t>
  </si>
  <si>
    <t xml:space="preserve">Дүние жүзі тарихы </t>
  </si>
  <si>
    <t>ЖПБ.05</t>
  </si>
  <si>
    <t xml:space="preserve">Қазақстан тарихы </t>
  </si>
  <si>
    <t>ЖПБ.06</t>
  </si>
  <si>
    <t xml:space="preserve">Қоғамтану </t>
  </si>
  <si>
    <t>ЖПБ.07</t>
  </si>
  <si>
    <t>География</t>
  </si>
  <si>
    <t>ЖПБ.08</t>
  </si>
  <si>
    <t xml:space="preserve">Математика </t>
  </si>
  <si>
    <t>ЖПБ.09</t>
  </si>
  <si>
    <t xml:space="preserve">Информатика </t>
  </si>
  <si>
    <t>ЖПБ.10</t>
  </si>
  <si>
    <t xml:space="preserve">Физика </t>
  </si>
  <si>
    <t>ЖПБ.11</t>
  </si>
  <si>
    <t xml:space="preserve">Химия </t>
  </si>
  <si>
    <t>ЖПБ.12</t>
  </si>
  <si>
    <t xml:space="preserve">Биология </t>
  </si>
  <si>
    <t>ЖПБ.13</t>
  </si>
  <si>
    <t>Алғашқы әскери дайындық</t>
  </si>
  <si>
    <t>ЖПБ.14</t>
  </si>
  <si>
    <t xml:space="preserve">Дене тәрбиесі </t>
  </si>
  <si>
    <t>ЖПБ.15</t>
  </si>
  <si>
    <t>Өзін-өзі тану</t>
  </si>
  <si>
    <t>Базалық модульдер</t>
  </si>
  <si>
    <t>Кәсіптік қызмет аясында кәсіптік лексиканы қолдану</t>
  </si>
  <si>
    <t xml:space="preserve">Кәсіптік орыс тілі </t>
  </si>
  <si>
    <t xml:space="preserve">Кәсіптік  шет тілі </t>
  </si>
  <si>
    <t xml:space="preserve">Мемлекеттік тілде  іс қағаздарын 
 құрастыру
</t>
  </si>
  <si>
    <t xml:space="preserve">Мемлекеттік тілде іс жүргізу </t>
  </si>
  <si>
    <t>Физикалық қасиеттерді дамыту және жетілдіру</t>
  </si>
  <si>
    <t>БМ 03</t>
  </si>
  <si>
    <t>Қоғам мен еңбек ұжымында әлеуметтену және бейімделу үшін әлеуметтік ғылымдар негіздерін қолдану</t>
  </si>
  <si>
    <t xml:space="preserve">Мәдениеттану </t>
  </si>
  <si>
    <t xml:space="preserve">Философия негіздері </t>
  </si>
  <si>
    <t xml:space="preserve">Әлеуметтану және саясаттану </t>
  </si>
  <si>
    <t>Құқық негіздері</t>
  </si>
  <si>
    <t>КМ</t>
  </si>
  <si>
    <t>Кәсіптік модульдер</t>
  </si>
  <si>
    <t>КҚ 1</t>
  </si>
  <si>
    <t>Сызбалар мен сызуларды орындаудың, техникалық құжаттаманы оқудың, өлшеу құралдары мен аспаптарын пайдалану</t>
  </si>
  <si>
    <t xml:space="preserve">Техникалық сызу </t>
  </si>
  <si>
    <t>КҚ 2</t>
  </si>
  <si>
    <t>Автокөлік саласында қолданылатын металдар, олардың қорытпалары, материалдары туралы білімдерді қолдану</t>
  </si>
  <si>
    <t xml:space="preserve">Металдар технологиясы </t>
  </si>
  <si>
    <t>КҚ 3</t>
  </si>
  <si>
    <t xml:space="preserve">Қоршаған орта мен еңбек қорғау </t>
  </si>
  <si>
    <t>Танысу практика</t>
  </si>
  <si>
    <t>КҚ 4</t>
  </si>
  <si>
    <t xml:space="preserve">Қолданбалы информатика </t>
  </si>
  <si>
    <t>КҚ 5</t>
  </si>
  <si>
    <t xml:space="preserve">Дөңгелек желімдеу практикасы </t>
  </si>
  <si>
    <t>КҚ 6</t>
  </si>
  <si>
    <t>Автокөліктерге бастапқы диагностика, техникалық қызмет көрсету және жөндеу жүргізу</t>
  </si>
  <si>
    <t>Слесарь іс практикасы</t>
  </si>
  <si>
    <t xml:space="preserve">Токарлық практикасы </t>
  </si>
  <si>
    <t xml:space="preserve">Дәнекерлеу пісіру практикасы </t>
  </si>
  <si>
    <t>Ұсталық практикасы</t>
  </si>
  <si>
    <t>КҚ 7</t>
  </si>
  <si>
    <t>Автокөлікті жөндеу слесарі біліктілігі бойынша жұмыстың негізгі түрлерін орындау</t>
  </si>
  <si>
    <t>КҚ 8</t>
  </si>
  <si>
    <t>Жұмысты орындау кезінде электротехника және электроника қағидаттарын қолдану</t>
  </si>
  <si>
    <t xml:space="preserve">Электротехника электроника негіздерімен </t>
  </si>
  <si>
    <t>КҚ 9</t>
  </si>
  <si>
    <t xml:space="preserve">Техникалық механика негізі </t>
  </si>
  <si>
    <t>КҚ 10</t>
  </si>
  <si>
    <t>КҚ 11</t>
  </si>
  <si>
    <t>Бөлшектеу және жинау практикасы</t>
  </si>
  <si>
    <t>КҚ 12</t>
  </si>
  <si>
    <t xml:space="preserve">Автокөліктердің электр жабдықтары </t>
  </si>
  <si>
    <t>Автокөліктерді диагнос құрал мен технологиялары мен қауіпсіздігі</t>
  </si>
  <si>
    <t>КҚ 13</t>
  </si>
  <si>
    <t xml:space="preserve">Жол қозғалысының ережелері </t>
  </si>
  <si>
    <t>КҚ 14</t>
  </si>
  <si>
    <t>Технологиялық практика</t>
  </si>
  <si>
    <t>КМ 16</t>
  </si>
  <si>
    <t>Механизмдердің және автокөлік жүйелерінің конструкторлық ерекшеліктерін айқындау және есепке алу</t>
  </si>
  <si>
    <t xml:space="preserve">Пайдалану материалдары </t>
  </si>
  <si>
    <t xml:space="preserve">Автомобиль және қозғалтқыш теориясы </t>
  </si>
  <si>
    <t>КМ 17</t>
  </si>
  <si>
    <t xml:space="preserve">Көліктер логистикасы </t>
  </si>
  <si>
    <t>КМ 18</t>
  </si>
  <si>
    <t>КМ 19</t>
  </si>
  <si>
    <t>Автокөлікке техникалық қызмет көрсету және жөндеу бойынша жұмысты жоспарлау және ұйымдастыру, жұмысқа бақылауды жүзеге асыру</t>
  </si>
  <si>
    <t xml:space="preserve">Автокөліктерді жөндеу </t>
  </si>
  <si>
    <t xml:space="preserve">Автокөліктерге техникалық қызмет көрсету </t>
  </si>
  <si>
    <t>КМ 20</t>
  </si>
  <si>
    <t>Диплом алды практика</t>
  </si>
  <si>
    <t>ДЖ</t>
  </si>
  <si>
    <t>Дипломдық жобалау</t>
  </si>
  <si>
    <t>Білім ұйымы анықтайтын модульдер</t>
  </si>
  <si>
    <t>БҰАМ 3</t>
  </si>
  <si>
    <t>АА 03</t>
  </si>
  <si>
    <t xml:space="preserve">Аралық аттестация </t>
  </si>
  <si>
    <t>ҚА 03</t>
  </si>
  <si>
    <t xml:space="preserve">Қорытынды аттестация </t>
  </si>
  <si>
    <t>К</t>
  </si>
  <si>
    <t xml:space="preserve">Консультация </t>
  </si>
  <si>
    <t>Ф</t>
  </si>
  <si>
    <t xml:space="preserve">Факультатив сабақтар </t>
  </si>
  <si>
    <t xml:space="preserve">Автомобиль құрылымы </t>
  </si>
  <si>
    <t xml:space="preserve">Стандарттау және метрология негіздері </t>
  </si>
  <si>
    <t>БМ01</t>
  </si>
  <si>
    <t>БМ02</t>
  </si>
  <si>
    <t>1201072 автокөлікті жөндеу слесарі біліктілігі</t>
  </si>
  <si>
    <t xml:space="preserve"> Еңбекті және қоршаған ортаны қорғау құралдары мен әдістерін қолдану</t>
  </si>
  <si>
    <t>Кәсіби қызметте есептеуіш техника құралдарын қолдану</t>
  </si>
  <si>
    <t xml:space="preserve">Автокөліктерагрешаттары мен  тораптарының құрылысы және құрылыстық ерекшеліктері </t>
  </si>
  <si>
    <t xml:space="preserve">Білім беру ұйымы анықтайтын модульдер </t>
  </si>
  <si>
    <t xml:space="preserve">1201092 -"Көлікті  жөндеу шебері" біліктілігі </t>
  </si>
  <si>
    <t>Механикалық қозғалыстың жалпы заңын   қолдану</t>
  </si>
  <si>
    <t xml:space="preserve">Нормативтік-техникалық құжаттаманы қолдану және мемлекеттік стандарттарға сәйкес жұмыстарды орындау; </t>
  </si>
  <si>
    <t>Автокөліктің бөлшектерін, тораптарын, жүйелерін және механизмдерін қалпына келтіру және жөндеу</t>
  </si>
  <si>
    <t>Автокөліктің  электрондық жабдықтарына диагностика және жөндеу жүргізу</t>
  </si>
  <si>
    <t xml:space="preserve">Жол қозғалысы қауіпсіздігін қамтамасыз ету </t>
  </si>
  <si>
    <t>«Көліктерді жөндеу шебері» жұмысының негізгі түрлерін орындау</t>
  </si>
  <si>
    <t>Білім беру ұйымы анықтайтын модульдер</t>
  </si>
  <si>
    <t>Аралық аттестаттау</t>
  </si>
  <si>
    <t>Қорытынды аттестаттау</t>
  </si>
  <si>
    <t>ҚА02</t>
  </si>
  <si>
    <t>АА02</t>
  </si>
  <si>
    <t>БҚАМ 02</t>
  </si>
  <si>
    <t>БМ</t>
  </si>
  <si>
    <t>Жұмысшы мамандығын алу- слесарь</t>
  </si>
  <si>
    <t>Слесарлық практика</t>
  </si>
  <si>
    <t>Біліктіліктің жоғарылатылған деңгейі үшін міндетті оқытуға жиыны</t>
  </si>
  <si>
    <t>1201123 -"техник- механик" біліктілігі</t>
  </si>
  <si>
    <t>Экономикалық тиімділікке және шаруашылық қызметке талдау  жүргізу</t>
  </si>
  <si>
    <t xml:space="preserve">Көлік және жөндеу қызметінің жұмысын ұйымдастыру кезінде  басқарудың автоматтандырған жүйесін қолдану </t>
  </si>
  <si>
    <t>Автокөлікке техникалық қызмет көрсету және жөндеу бойынша  жұмысты жоспарлау және ұйымдастыру,  жұмысқа бақылауды жүзеге асыру</t>
  </si>
  <si>
    <t>Орта буын маманы деңгейі үшін міндетті оқытудың жиынтығы</t>
  </si>
  <si>
    <t xml:space="preserve">экономика негіздері </t>
  </si>
  <si>
    <t>өндіріс экономикасы</t>
  </si>
  <si>
    <t>Базалық модуль</t>
  </si>
  <si>
    <t xml:space="preserve">Басқарудын автоматтанд жүйесі </t>
  </si>
  <si>
    <t xml:space="preserve">Техникалық пәндер цикл комиссиясы отырысында қаралып, мақұлданды. 
Қазақстан Республикасы  Білім және ғылым министрінің  2017 жылғы 31қазандағы  №553 
бұйрығының  238-қосымшасын басшылыққа ала отырып жасақталды
</t>
  </si>
  <si>
    <t xml:space="preserve">Хаттама №_____ «___» ______2019 жыл
Төрайымы:____________________Г. Шырынбекова
Техникалық пайдалану бөлімі меңгерушісі _____________Ж.Рыскалиев                                                                                                                                                                                                                         Директордың оқу ісі жөніндегі орынбасары _____________ М.С.Лапиденова   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</si>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</sst>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/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7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center" wrapText="1"/>
    </xf>
    <xf numFmtId="0" fontId="0" fillId="3" borderId="1" xfId="0" applyFill="1" applyBorder="1"/>
    <xf numFmtId="0" fontId="19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15" fillId="0" borderId="1" xfId="0" applyFont="1" applyBorder="1"/>
    <xf numFmtId="0" fontId="20" fillId="2" borderId="1" xfId="0" applyFont="1" applyFill="1" applyBorder="1" applyAlignment="1">
      <alignment vertical="center"/>
    </xf>
    <xf numFmtId="0" fontId="15" fillId="2" borderId="1" xfId="0" applyFont="1" applyFill="1" applyBorder="1"/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/>
    </xf>
    <xf numFmtId="0" fontId="15" fillId="0" borderId="0" xfId="0" applyFont="1"/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1" xfId="0" applyFont="1" applyFill="1" applyBorder="1"/>
    <xf numFmtId="0" fontId="6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6" fillId="3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1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20"/>
  <sheetViews>
    <sheetView tabSelected="1" topLeftCell="A97" zoomScale="82" zoomScaleNormal="82" workbookViewId="0">
      <selection activeCell="R107" sqref="R107"/>
    </sheetView>
  </sheetViews>
  <sheetFormatPr defaultRowHeight="15" x14ac:dyDescent="0.25"/>
  <cols>
    <col min="2" max="2" width="34.5703125" customWidth="1"/>
    <col min="6" max="6" width="13.42578125" bestFit="1" customWidth="1"/>
    <col min="7" max="7" width="13.42578125" customWidth="1"/>
    <col min="19" max="41" width="9.140625" style="17"/>
  </cols>
  <sheetData>
    <row r="2" spans="1:41" ht="18.75" x14ac:dyDescent="0.2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41" x14ac:dyDescent="0.25">
      <c r="A3" s="75" t="s">
        <v>1</v>
      </c>
      <c r="B3" s="73" t="s">
        <v>2</v>
      </c>
      <c r="C3" s="73" t="s">
        <v>3</v>
      </c>
      <c r="D3" s="73"/>
      <c r="E3" s="73"/>
      <c r="F3" s="73" t="s">
        <v>4</v>
      </c>
      <c r="G3" s="73"/>
      <c r="H3" s="73"/>
      <c r="I3" s="73"/>
      <c r="J3" s="73" t="s">
        <v>5</v>
      </c>
      <c r="K3" s="73" t="s">
        <v>6</v>
      </c>
      <c r="L3" s="73"/>
      <c r="M3" s="73"/>
      <c r="N3" s="73"/>
      <c r="O3" s="73"/>
      <c r="P3" s="73"/>
      <c r="Q3" s="73"/>
      <c r="R3" s="73"/>
    </row>
    <row r="4" spans="1:41" x14ac:dyDescent="0.25">
      <c r="A4" s="75"/>
      <c r="B4" s="73"/>
      <c r="C4" s="73" t="s">
        <v>7</v>
      </c>
      <c r="D4" s="73" t="s">
        <v>8</v>
      </c>
      <c r="E4" s="73" t="s">
        <v>9</v>
      </c>
      <c r="F4" s="73" t="s">
        <v>10</v>
      </c>
      <c r="G4" s="73" t="s">
        <v>11</v>
      </c>
      <c r="H4" s="73"/>
      <c r="I4" s="73"/>
      <c r="J4" s="73"/>
      <c r="K4" s="73" t="s">
        <v>12</v>
      </c>
      <c r="L4" s="73"/>
      <c r="M4" s="73" t="s">
        <v>13</v>
      </c>
      <c r="N4" s="73"/>
      <c r="O4" s="73" t="s">
        <v>14</v>
      </c>
      <c r="P4" s="73"/>
      <c r="Q4" s="73" t="s">
        <v>15</v>
      </c>
      <c r="R4" s="73"/>
    </row>
    <row r="5" spans="1:41" ht="25.5" x14ac:dyDescent="0.25">
      <c r="A5" s="75"/>
      <c r="B5" s="73"/>
      <c r="C5" s="73"/>
      <c r="D5" s="73"/>
      <c r="E5" s="73"/>
      <c r="F5" s="73"/>
      <c r="G5" s="16" t="s">
        <v>16</v>
      </c>
      <c r="H5" s="16" t="s">
        <v>17</v>
      </c>
      <c r="I5" s="16" t="s">
        <v>18</v>
      </c>
      <c r="J5" s="73"/>
      <c r="K5" s="1">
        <v>19</v>
      </c>
      <c r="L5" s="1">
        <v>20</v>
      </c>
      <c r="M5" s="1">
        <v>17</v>
      </c>
      <c r="N5" s="1">
        <v>17</v>
      </c>
      <c r="O5" s="1">
        <v>17</v>
      </c>
      <c r="P5" s="1">
        <v>14</v>
      </c>
      <c r="Q5" s="1">
        <v>6</v>
      </c>
      <c r="R5" s="1">
        <v>9</v>
      </c>
    </row>
    <row r="6" spans="1:4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/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2">
        <v>16</v>
      </c>
      <c r="R6" s="2">
        <v>17</v>
      </c>
    </row>
    <row r="7" spans="1:41" ht="28.5" x14ac:dyDescent="0.25">
      <c r="A7" s="18" t="s">
        <v>19</v>
      </c>
      <c r="B7" s="19" t="s">
        <v>20</v>
      </c>
      <c r="C7" s="18"/>
      <c r="D7" s="18"/>
      <c r="E7" s="18"/>
      <c r="F7" s="18">
        <f>F8+F9+F10+F11+F12+F13+F14+F15+F16+F17+F18+F19+F20+F21+F22+F23+F24</f>
        <v>1448</v>
      </c>
      <c r="G7" s="18">
        <f t="shared" ref="G7:R7" si="0">G8+G9+G10+G11+G12+G13+G14+G15+G16+G17+G18+G19+G20+G21+G22+G23+G24</f>
        <v>920</v>
      </c>
      <c r="H7" s="18">
        <f t="shared" si="0"/>
        <v>528</v>
      </c>
      <c r="I7" s="18">
        <f t="shared" si="0"/>
        <v>0</v>
      </c>
      <c r="J7" s="18">
        <f t="shared" si="0"/>
        <v>0</v>
      </c>
      <c r="K7" s="18">
        <f t="shared" si="0"/>
        <v>684</v>
      </c>
      <c r="L7" s="18">
        <f t="shared" si="0"/>
        <v>764</v>
      </c>
      <c r="M7" s="18">
        <f t="shared" si="0"/>
        <v>0</v>
      </c>
      <c r="N7" s="18">
        <f t="shared" si="0"/>
        <v>0</v>
      </c>
      <c r="O7" s="18">
        <f t="shared" si="0"/>
        <v>0</v>
      </c>
      <c r="P7" s="18">
        <f t="shared" si="0"/>
        <v>0</v>
      </c>
      <c r="Q7" s="18">
        <f t="shared" si="0"/>
        <v>0</v>
      </c>
      <c r="R7" s="18">
        <f t="shared" si="0"/>
        <v>0</v>
      </c>
    </row>
    <row r="8" spans="1:41" s="4" customFormat="1" ht="23.25" customHeight="1" x14ac:dyDescent="0.25">
      <c r="A8" s="14" t="s">
        <v>21</v>
      </c>
      <c r="B8" s="14" t="s">
        <v>22</v>
      </c>
      <c r="C8" s="11"/>
      <c r="D8" s="11">
        <v>2</v>
      </c>
      <c r="E8" s="11">
        <v>1</v>
      </c>
      <c r="F8" s="11">
        <v>68</v>
      </c>
      <c r="G8" s="15"/>
      <c r="H8" s="11">
        <v>68</v>
      </c>
      <c r="I8" s="11"/>
      <c r="J8" s="3"/>
      <c r="K8" s="11">
        <v>38</v>
      </c>
      <c r="L8" s="11">
        <v>30</v>
      </c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</row>
    <row r="9" spans="1:41" s="4" customFormat="1" ht="23.25" customHeight="1" x14ac:dyDescent="0.25">
      <c r="A9" s="14" t="s">
        <v>21</v>
      </c>
      <c r="B9" s="14" t="s">
        <v>24</v>
      </c>
      <c r="C9" s="11"/>
      <c r="D9" s="11"/>
      <c r="E9" s="11">
        <v>1</v>
      </c>
      <c r="F9" s="11">
        <v>104</v>
      </c>
      <c r="G9" s="11">
        <v>104</v>
      </c>
      <c r="H9" s="15"/>
      <c r="I9" s="11"/>
      <c r="J9" s="3"/>
      <c r="K9" s="11">
        <v>38</v>
      </c>
      <c r="L9" s="11">
        <v>66</v>
      </c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</row>
    <row r="10" spans="1:41" s="4" customFormat="1" ht="23.25" customHeight="1" x14ac:dyDescent="0.25">
      <c r="A10" s="14" t="s">
        <v>25</v>
      </c>
      <c r="B10" s="14" t="s">
        <v>26</v>
      </c>
      <c r="C10" s="11">
        <v>2</v>
      </c>
      <c r="D10" s="15"/>
      <c r="E10" s="11">
        <v>1</v>
      </c>
      <c r="F10" s="11">
        <v>96</v>
      </c>
      <c r="G10" s="11"/>
      <c r="H10" s="11">
        <v>96</v>
      </c>
      <c r="I10" s="11"/>
      <c r="J10" s="11"/>
      <c r="K10" s="11">
        <v>38</v>
      </c>
      <c r="L10" s="11">
        <v>58</v>
      </c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</row>
    <row r="11" spans="1:41" s="4" customFormat="1" ht="23.25" customHeight="1" x14ac:dyDescent="0.25">
      <c r="A11" s="14" t="s">
        <v>25</v>
      </c>
      <c r="B11" s="14" t="s">
        <v>27</v>
      </c>
      <c r="C11" s="3"/>
      <c r="D11" s="11"/>
      <c r="E11" s="11">
        <v>1</v>
      </c>
      <c r="F11" s="11">
        <v>64</v>
      </c>
      <c r="G11" s="11">
        <v>64</v>
      </c>
      <c r="H11" s="11"/>
      <c r="I11" s="11"/>
      <c r="J11" s="11"/>
      <c r="K11" s="11">
        <v>34</v>
      </c>
      <c r="L11" s="11">
        <v>30</v>
      </c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</row>
    <row r="12" spans="1:41" s="4" customFormat="1" ht="23.25" customHeight="1" x14ac:dyDescent="0.25">
      <c r="A12" s="14" t="s">
        <v>28</v>
      </c>
      <c r="B12" s="14" t="s">
        <v>29</v>
      </c>
      <c r="C12" s="11"/>
      <c r="D12" s="11">
        <v>2</v>
      </c>
      <c r="E12" s="11">
        <v>1</v>
      </c>
      <c r="F12" s="11">
        <v>78</v>
      </c>
      <c r="G12" s="11"/>
      <c r="H12" s="11">
        <v>78</v>
      </c>
      <c r="I12" s="11"/>
      <c r="J12" s="11"/>
      <c r="K12" s="11">
        <v>36</v>
      </c>
      <c r="L12" s="11">
        <v>42</v>
      </c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</row>
    <row r="13" spans="1:41" s="4" customFormat="1" ht="23.25" customHeight="1" x14ac:dyDescent="0.25">
      <c r="A13" s="14" t="s">
        <v>30</v>
      </c>
      <c r="B13" s="14" t="s">
        <v>31</v>
      </c>
      <c r="C13" s="11"/>
      <c r="D13" s="11">
        <v>1</v>
      </c>
      <c r="E13" s="11">
        <v>1</v>
      </c>
      <c r="F13" s="11">
        <v>38</v>
      </c>
      <c r="G13" s="11">
        <v>38</v>
      </c>
      <c r="H13" s="11"/>
      <c r="I13" s="11"/>
      <c r="J13" s="11"/>
      <c r="K13" s="11">
        <v>38</v>
      </c>
      <c r="L13" s="15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</row>
    <row r="14" spans="1:41" s="4" customFormat="1" ht="23.25" customHeight="1" x14ac:dyDescent="0.25">
      <c r="A14" s="14" t="s">
        <v>32</v>
      </c>
      <c r="B14" s="14" t="s">
        <v>33</v>
      </c>
      <c r="C14" s="11">
        <v>2</v>
      </c>
      <c r="D14" s="11"/>
      <c r="E14" s="15"/>
      <c r="F14" s="11">
        <v>80</v>
      </c>
      <c r="G14" s="11">
        <v>80</v>
      </c>
      <c r="H14" s="11"/>
      <c r="I14" s="11"/>
      <c r="J14" s="11"/>
      <c r="K14" s="11">
        <v>38</v>
      </c>
      <c r="L14" s="11">
        <v>42</v>
      </c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</row>
    <row r="15" spans="1:41" s="4" customFormat="1" ht="23.25" customHeight="1" x14ac:dyDescent="0.25">
      <c r="A15" s="14" t="s">
        <v>34</v>
      </c>
      <c r="B15" s="14" t="s">
        <v>35</v>
      </c>
      <c r="C15" s="11"/>
      <c r="D15" s="11">
        <v>2</v>
      </c>
      <c r="E15" s="11">
        <v>1</v>
      </c>
      <c r="F15" s="11">
        <v>57</v>
      </c>
      <c r="G15" s="11">
        <v>57</v>
      </c>
      <c r="H15" s="11"/>
      <c r="I15" s="11"/>
      <c r="J15" s="11"/>
      <c r="K15" s="11"/>
      <c r="L15" s="11">
        <v>57</v>
      </c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</row>
    <row r="16" spans="1:41" s="4" customFormat="1" ht="23.25" customHeight="1" x14ac:dyDescent="0.25">
      <c r="A16" s="14" t="s">
        <v>36</v>
      </c>
      <c r="B16" s="14" t="s">
        <v>37</v>
      </c>
      <c r="C16" s="11"/>
      <c r="D16" s="11">
        <v>2</v>
      </c>
      <c r="E16" s="11">
        <v>1</v>
      </c>
      <c r="F16" s="11">
        <v>38</v>
      </c>
      <c r="G16" s="11">
        <v>38</v>
      </c>
      <c r="H16" s="11"/>
      <c r="I16" s="11"/>
      <c r="J16" s="11"/>
      <c r="K16" s="11"/>
      <c r="L16" s="11">
        <v>38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</row>
    <row r="17" spans="1:41" s="4" customFormat="1" ht="23.25" customHeight="1" x14ac:dyDescent="0.25">
      <c r="A17" s="14" t="s">
        <v>38</v>
      </c>
      <c r="B17" s="14" t="s">
        <v>39</v>
      </c>
      <c r="C17" s="11">
        <v>2</v>
      </c>
      <c r="D17" s="11"/>
      <c r="E17" s="11">
        <v>2</v>
      </c>
      <c r="F17" s="11">
        <v>153</v>
      </c>
      <c r="G17" s="11">
        <v>153</v>
      </c>
      <c r="H17" s="11"/>
      <c r="I17" s="11"/>
      <c r="J17" s="11"/>
      <c r="K17" s="11">
        <v>76</v>
      </c>
      <c r="L17" s="11">
        <v>77</v>
      </c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</row>
    <row r="18" spans="1:41" s="4" customFormat="1" ht="23.25" customHeight="1" x14ac:dyDescent="0.25">
      <c r="A18" s="14" t="s">
        <v>40</v>
      </c>
      <c r="B18" s="14" t="s">
        <v>41</v>
      </c>
      <c r="C18" s="11"/>
      <c r="D18" s="11">
        <v>2</v>
      </c>
      <c r="E18" s="11">
        <v>1</v>
      </c>
      <c r="F18" s="11">
        <v>78</v>
      </c>
      <c r="G18" s="11">
        <v>34</v>
      </c>
      <c r="H18" s="11">
        <v>44</v>
      </c>
      <c r="I18" s="11"/>
      <c r="J18" s="11"/>
      <c r="K18" s="11">
        <v>38</v>
      </c>
      <c r="L18" s="11">
        <v>40</v>
      </c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</row>
    <row r="19" spans="1:41" s="4" customFormat="1" ht="23.25" customHeight="1" x14ac:dyDescent="0.25">
      <c r="A19" s="14" t="s">
        <v>42</v>
      </c>
      <c r="B19" s="14" t="s">
        <v>43</v>
      </c>
      <c r="C19" s="11">
        <v>2</v>
      </c>
      <c r="D19" s="11"/>
      <c r="E19" s="11">
        <v>2</v>
      </c>
      <c r="F19" s="11">
        <v>141</v>
      </c>
      <c r="G19" s="11">
        <v>117</v>
      </c>
      <c r="H19" s="11">
        <v>24</v>
      </c>
      <c r="I19" s="11"/>
      <c r="J19" s="11"/>
      <c r="K19" s="11">
        <v>76</v>
      </c>
      <c r="L19" s="11">
        <v>65</v>
      </c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</row>
    <row r="20" spans="1:41" s="4" customFormat="1" ht="23.25" customHeight="1" x14ac:dyDescent="0.25">
      <c r="A20" s="14" t="s">
        <v>44</v>
      </c>
      <c r="B20" s="14" t="s">
        <v>45</v>
      </c>
      <c r="C20" s="11"/>
      <c r="D20" s="11">
        <v>2</v>
      </c>
      <c r="E20" s="11">
        <v>2</v>
      </c>
      <c r="F20" s="11">
        <v>117</v>
      </c>
      <c r="G20" s="11">
        <v>87</v>
      </c>
      <c r="H20" s="11">
        <v>30</v>
      </c>
      <c r="I20" s="11"/>
      <c r="J20" s="11"/>
      <c r="K20" s="11">
        <v>58</v>
      </c>
      <c r="L20" s="11">
        <v>59</v>
      </c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</row>
    <row r="21" spans="1:41" s="4" customFormat="1" ht="23.25" customHeight="1" x14ac:dyDescent="0.25">
      <c r="A21" s="14" t="s">
        <v>46</v>
      </c>
      <c r="B21" s="14" t="s">
        <v>47</v>
      </c>
      <c r="C21" s="11"/>
      <c r="D21" s="11">
        <v>1</v>
      </c>
      <c r="E21" s="15"/>
      <c r="F21" s="11">
        <v>40</v>
      </c>
      <c r="G21" s="11">
        <v>40</v>
      </c>
      <c r="H21" s="15"/>
      <c r="I21" s="11"/>
      <c r="J21" s="11"/>
      <c r="K21" s="11">
        <v>40</v>
      </c>
      <c r="L21" s="15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</row>
    <row r="22" spans="1:41" s="4" customFormat="1" ht="23.25" customHeight="1" x14ac:dyDescent="0.25">
      <c r="A22" s="14" t="s">
        <v>48</v>
      </c>
      <c r="B22" s="14" t="s">
        <v>49</v>
      </c>
      <c r="C22" s="11"/>
      <c r="D22" s="11">
        <v>2</v>
      </c>
      <c r="E22" s="15"/>
      <c r="F22" s="11">
        <v>100</v>
      </c>
      <c r="G22" s="11">
        <v>68</v>
      </c>
      <c r="H22" s="11">
        <v>32</v>
      </c>
      <c r="I22" s="11"/>
      <c r="J22" s="11"/>
      <c r="K22" s="11">
        <v>40</v>
      </c>
      <c r="L22" s="11">
        <v>60</v>
      </c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</row>
    <row r="23" spans="1:41" s="4" customFormat="1" ht="23.25" customHeight="1" x14ac:dyDescent="0.25">
      <c r="A23" s="14" t="s">
        <v>50</v>
      </c>
      <c r="B23" s="14" t="s">
        <v>51</v>
      </c>
      <c r="C23" s="11"/>
      <c r="D23" s="11">
        <v>2</v>
      </c>
      <c r="E23" s="11"/>
      <c r="F23" s="11">
        <v>156</v>
      </c>
      <c r="G23" s="11"/>
      <c r="H23" s="11">
        <v>156</v>
      </c>
      <c r="I23" s="11"/>
      <c r="J23" s="11"/>
      <c r="K23" s="11">
        <v>76</v>
      </c>
      <c r="L23" s="11">
        <v>80</v>
      </c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</row>
    <row r="24" spans="1:41" s="4" customFormat="1" ht="23.25" customHeight="1" x14ac:dyDescent="0.25">
      <c r="A24" s="14" t="s">
        <v>52</v>
      </c>
      <c r="B24" s="14" t="s">
        <v>53</v>
      </c>
      <c r="C24" s="11"/>
      <c r="D24" s="11">
        <v>2</v>
      </c>
      <c r="E24" s="11"/>
      <c r="F24" s="11">
        <v>40</v>
      </c>
      <c r="G24" s="11">
        <v>40</v>
      </c>
      <c r="H24" s="15"/>
      <c r="I24" s="11"/>
      <c r="J24" s="11"/>
      <c r="K24" s="11">
        <v>20</v>
      </c>
      <c r="L24" s="11">
        <v>20</v>
      </c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</row>
    <row r="25" spans="1:41" ht="24" customHeight="1" x14ac:dyDescent="0.25">
      <c r="A25" s="40" t="s">
        <v>152</v>
      </c>
      <c r="B25" s="41" t="s">
        <v>54</v>
      </c>
      <c r="C25" s="42"/>
      <c r="D25" s="42"/>
      <c r="E25" s="42"/>
      <c r="F25" s="27">
        <f>F26+F29+F31</f>
        <v>364</v>
      </c>
      <c r="G25" s="27">
        <f t="shared" ref="G25:R25" si="1">G26+G29+G31</f>
        <v>18</v>
      </c>
      <c r="H25" s="27">
        <f t="shared" si="1"/>
        <v>346</v>
      </c>
      <c r="I25" s="27">
        <f t="shared" si="1"/>
        <v>0</v>
      </c>
      <c r="J25" s="27">
        <f t="shared" si="1"/>
        <v>0</v>
      </c>
      <c r="K25" s="27">
        <f t="shared" si="1"/>
        <v>0</v>
      </c>
      <c r="L25" s="27">
        <f t="shared" si="1"/>
        <v>0</v>
      </c>
      <c r="M25" s="27">
        <f t="shared" si="1"/>
        <v>146</v>
      </c>
      <c r="N25" s="27">
        <f t="shared" si="1"/>
        <v>218</v>
      </c>
      <c r="O25" s="27">
        <f t="shared" si="1"/>
        <v>0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1:41" ht="31.5" x14ac:dyDescent="0.25">
      <c r="A26" s="40" t="s">
        <v>132</v>
      </c>
      <c r="B26" s="43" t="s">
        <v>55</v>
      </c>
      <c r="C26" s="40"/>
      <c r="D26" s="40"/>
      <c r="E26" s="40"/>
      <c r="F26" s="44">
        <f>F27+F28</f>
        <v>144</v>
      </c>
      <c r="G26" s="44">
        <f t="shared" ref="G26:N26" si="2">G27+G28</f>
        <v>0</v>
      </c>
      <c r="H26" s="44">
        <f t="shared" si="2"/>
        <v>144</v>
      </c>
      <c r="I26" s="44"/>
      <c r="J26" s="44"/>
      <c r="K26" s="44"/>
      <c r="L26" s="44"/>
      <c r="M26" s="44">
        <f t="shared" si="2"/>
        <v>72</v>
      </c>
      <c r="N26" s="44">
        <f t="shared" si="2"/>
        <v>72</v>
      </c>
      <c r="O26" s="44"/>
      <c r="P26" s="44"/>
      <c r="Q26" s="44"/>
      <c r="R26" s="44"/>
    </row>
    <row r="27" spans="1:41" ht="18.75" x14ac:dyDescent="0.25">
      <c r="A27" s="6"/>
      <c r="B27" s="14" t="s">
        <v>56</v>
      </c>
      <c r="C27" s="11"/>
      <c r="D27" s="11">
        <v>4</v>
      </c>
      <c r="E27" s="11">
        <v>1</v>
      </c>
      <c r="F27" s="11">
        <v>72</v>
      </c>
      <c r="G27" s="11"/>
      <c r="H27" s="11">
        <v>72</v>
      </c>
      <c r="I27" s="11"/>
      <c r="J27" s="11"/>
      <c r="K27" s="15"/>
      <c r="L27" s="15"/>
      <c r="M27" s="11">
        <v>36</v>
      </c>
      <c r="N27" s="11">
        <v>36</v>
      </c>
      <c r="O27" s="40"/>
      <c r="P27" s="40"/>
      <c r="Q27" s="40"/>
      <c r="R27" s="40"/>
    </row>
    <row r="28" spans="1:41" ht="18.75" x14ac:dyDescent="0.25">
      <c r="A28" s="6"/>
      <c r="B28" s="14" t="s">
        <v>57</v>
      </c>
      <c r="C28" s="11"/>
      <c r="D28" s="11">
        <v>4</v>
      </c>
      <c r="E28" s="11">
        <v>1</v>
      </c>
      <c r="F28" s="11">
        <v>72</v>
      </c>
      <c r="G28" s="11"/>
      <c r="H28" s="11">
        <v>72</v>
      </c>
      <c r="I28" s="11"/>
      <c r="J28" s="11"/>
      <c r="K28" s="15"/>
      <c r="L28" s="15"/>
      <c r="M28" s="11">
        <v>36</v>
      </c>
      <c r="N28" s="11">
        <v>36</v>
      </c>
      <c r="O28" s="40"/>
      <c r="P28" s="40"/>
      <c r="Q28" s="40"/>
      <c r="R28" s="40"/>
    </row>
    <row r="29" spans="1:41" ht="57.75" x14ac:dyDescent="0.25">
      <c r="A29" s="28" t="s">
        <v>133</v>
      </c>
      <c r="B29" s="45" t="s">
        <v>58</v>
      </c>
      <c r="C29" s="40"/>
      <c r="D29" s="40"/>
      <c r="E29" s="40"/>
      <c r="F29" s="44">
        <f>F30</f>
        <v>72</v>
      </c>
      <c r="G29" s="44">
        <f t="shared" ref="G29:N29" si="3">G30</f>
        <v>18</v>
      </c>
      <c r="H29" s="44">
        <f t="shared" si="3"/>
        <v>54</v>
      </c>
      <c r="I29" s="44"/>
      <c r="J29" s="44"/>
      <c r="K29" s="44"/>
      <c r="L29" s="44"/>
      <c r="M29" s="44"/>
      <c r="N29" s="44">
        <f t="shared" si="3"/>
        <v>72</v>
      </c>
      <c r="O29" s="44"/>
      <c r="P29" s="44"/>
      <c r="Q29" s="44"/>
      <c r="R29" s="44"/>
    </row>
    <row r="30" spans="1:41" ht="18.75" x14ac:dyDescent="0.25">
      <c r="A30" s="6"/>
      <c r="B30" s="14" t="s">
        <v>59</v>
      </c>
      <c r="C30" s="11"/>
      <c r="D30" s="11">
        <v>4</v>
      </c>
      <c r="E30" s="11">
        <v>1</v>
      </c>
      <c r="F30" s="11">
        <v>72</v>
      </c>
      <c r="G30" s="11">
        <v>18</v>
      </c>
      <c r="H30" s="11">
        <v>54</v>
      </c>
      <c r="I30" s="11"/>
      <c r="J30" s="11"/>
      <c r="K30" s="15"/>
      <c r="L30" s="15"/>
      <c r="M30" s="11"/>
      <c r="N30" s="11">
        <v>72</v>
      </c>
      <c r="O30" s="40"/>
      <c r="P30" s="40"/>
      <c r="Q30" s="40"/>
      <c r="R30" s="40"/>
    </row>
    <row r="31" spans="1:41" ht="31.5" x14ac:dyDescent="0.25">
      <c r="A31" s="6" t="s">
        <v>61</v>
      </c>
      <c r="B31" s="7" t="s">
        <v>60</v>
      </c>
      <c r="C31" s="40"/>
      <c r="D31" s="40"/>
      <c r="E31" s="40"/>
      <c r="F31" s="46">
        <f>F32</f>
        <v>148</v>
      </c>
      <c r="G31" s="46">
        <f t="shared" ref="G31:N31" si="4">G32</f>
        <v>0</v>
      </c>
      <c r="H31" s="46">
        <f t="shared" si="4"/>
        <v>148</v>
      </c>
      <c r="I31" s="46"/>
      <c r="J31" s="46"/>
      <c r="K31" s="46"/>
      <c r="L31" s="46"/>
      <c r="M31" s="46">
        <f t="shared" si="4"/>
        <v>74</v>
      </c>
      <c r="N31" s="46">
        <f t="shared" si="4"/>
        <v>74</v>
      </c>
      <c r="O31" s="46"/>
      <c r="P31" s="46"/>
      <c r="Q31" s="46"/>
      <c r="R31" s="46"/>
    </row>
    <row r="32" spans="1:41" ht="18.75" x14ac:dyDescent="0.25">
      <c r="A32" s="47"/>
      <c r="B32" s="14" t="s">
        <v>51</v>
      </c>
      <c r="C32" s="11">
        <v>4</v>
      </c>
      <c r="D32" s="15"/>
      <c r="E32" s="11"/>
      <c r="F32" s="11">
        <v>148</v>
      </c>
      <c r="G32" s="11"/>
      <c r="H32" s="11">
        <v>148</v>
      </c>
      <c r="I32" s="11"/>
      <c r="J32" s="11"/>
      <c r="K32" s="15"/>
      <c r="L32" s="15"/>
      <c r="M32" s="11">
        <v>74</v>
      </c>
      <c r="N32" s="11">
        <v>74</v>
      </c>
      <c r="O32" s="11"/>
      <c r="P32" s="11"/>
      <c r="Q32" s="11"/>
      <c r="R32" s="11"/>
    </row>
    <row r="33" spans="1:22" ht="47.25" customHeight="1" x14ac:dyDescent="0.25">
      <c r="A33" s="6"/>
      <c r="B33" s="58" t="s">
        <v>134</v>
      </c>
      <c r="C33" s="6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40"/>
    </row>
    <row r="34" spans="1:22" ht="33" customHeight="1" x14ac:dyDescent="0.25">
      <c r="A34" s="12" t="s">
        <v>67</v>
      </c>
      <c r="B34" s="24" t="s">
        <v>68</v>
      </c>
      <c r="C34" s="42"/>
      <c r="D34" s="42"/>
      <c r="E34" s="42"/>
      <c r="F34" s="27">
        <f>F35+F37+F39+F42+F44+F47+F51+F53</f>
        <v>1004</v>
      </c>
      <c r="G34" s="27">
        <f t="shared" ref="G34:R34" si="5">G35+G37+G39+G42+G44+G47+G51+G53</f>
        <v>344</v>
      </c>
      <c r="H34" s="27">
        <f t="shared" si="5"/>
        <v>264</v>
      </c>
      <c r="I34" s="27">
        <f t="shared" si="5"/>
        <v>396</v>
      </c>
      <c r="J34" s="27">
        <f t="shared" si="5"/>
        <v>0</v>
      </c>
      <c r="K34" s="27">
        <f t="shared" si="5"/>
        <v>0</v>
      </c>
      <c r="L34" s="27">
        <f t="shared" si="5"/>
        <v>0</v>
      </c>
      <c r="M34" s="27">
        <f t="shared" si="5"/>
        <v>486</v>
      </c>
      <c r="N34" s="27">
        <f t="shared" si="5"/>
        <v>100</v>
      </c>
      <c r="O34" s="27">
        <f t="shared" si="5"/>
        <v>219</v>
      </c>
      <c r="P34" s="27">
        <f t="shared" si="5"/>
        <v>145</v>
      </c>
      <c r="Q34" s="27">
        <f t="shared" si="5"/>
        <v>0</v>
      </c>
      <c r="R34" s="27">
        <f t="shared" si="5"/>
        <v>0</v>
      </c>
    </row>
    <row r="35" spans="1:22" ht="78.75" x14ac:dyDescent="0.25">
      <c r="A35" s="12" t="s">
        <v>69</v>
      </c>
      <c r="B35" s="12" t="s">
        <v>70</v>
      </c>
      <c r="C35" s="40"/>
      <c r="D35" s="40"/>
      <c r="E35" s="40"/>
      <c r="F35" s="44">
        <f>F36</f>
        <v>88</v>
      </c>
      <c r="G35" s="44">
        <f t="shared" ref="G35:M35" si="6">G36</f>
        <v>0</v>
      </c>
      <c r="H35" s="44">
        <f t="shared" si="6"/>
        <v>88</v>
      </c>
      <c r="I35" s="44"/>
      <c r="J35" s="44"/>
      <c r="K35" s="44"/>
      <c r="L35" s="44"/>
      <c r="M35" s="44">
        <f t="shared" si="6"/>
        <v>88</v>
      </c>
      <c r="N35" s="44"/>
      <c r="O35" s="44"/>
      <c r="P35" s="44"/>
      <c r="Q35" s="44"/>
      <c r="R35" s="44"/>
      <c r="V35" s="17">
        <f>SUM(M35:U35)</f>
        <v>88</v>
      </c>
    </row>
    <row r="36" spans="1:22" ht="18.75" x14ac:dyDescent="0.25">
      <c r="A36" s="6" t="s">
        <v>69</v>
      </c>
      <c r="B36" s="14" t="s">
        <v>71</v>
      </c>
      <c r="C36" s="14"/>
      <c r="D36" s="11">
        <v>3</v>
      </c>
      <c r="E36" s="11"/>
      <c r="F36" s="11">
        <v>88</v>
      </c>
      <c r="G36" s="11"/>
      <c r="H36" s="11">
        <v>88</v>
      </c>
      <c r="I36" s="11"/>
      <c r="J36" s="15"/>
      <c r="K36" s="11"/>
      <c r="L36" s="11"/>
      <c r="M36" s="11">
        <v>88</v>
      </c>
      <c r="N36" s="15"/>
      <c r="O36" s="40"/>
      <c r="P36" s="40"/>
      <c r="Q36" s="40"/>
      <c r="R36" s="40"/>
    </row>
    <row r="37" spans="1:22" ht="82.5" customHeight="1" x14ac:dyDescent="0.25">
      <c r="A37" s="12" t="s">
        <v>72</v>
      </c>
      <c r="B37" s="12" t="s">
        <v>73</v>
      </c>
      <c r="C37" s="3"/>
      <c r="D37" s="3"/>
      <c r="E37" s="3"/>
      <c r="F37" s="3">
        <f>F38</f>
        <v>102</v>
      </c>
      <c r="G37" s="3">
        <f t="shared" ref="G37:N37" si="7">G38</f>
        <v>44</v>
      </c>
      <c r="H37" s="3">
        <f t="shared" si="7"/>
        <v>58</v>
      </c>
      <c r="I37" s="3"/>
      <c r="J37" s="3"/>
      <c r="K37" s="3"/>
      <c r="L37" s="3"/>
      <c r="M37" s="3">
        <f t="shared" si="7"/>
        <v>74</v>
      </c>
      <c r="N37" s="3">
        <f t="shared" si="7"/>
        <v>28</v>
      </c>
      <c r="O37" s="3"/>
      <c r="P37" s="3"/>
      <c r="Q37" s="3"/>
      <c r="R37" s="3"/>
    </row>
    <row r="38" spans="1:22" ht="18.75" x14ac:dyDescent="0.25">
      <c r="A38" s="6" t="s">
        <v>72</v>
      </c>
      <c r="B38" s="14" t="s">
        <v>74</v>
      </c>
      <c r="C38" s="11">
        <v>4</v>
      </c>
      <c r="D38" s="11"/>
      <c r="E38" s="11">
        <v>1</v>
      </c>
      <c r="F38" s="11">
        <v>102</v>
      </c>
      <c r="G38" s="11">
        <v>44</v>
      </c>
      <c r="H38" s="11">
        <v>58</v>
      </c>
      <c r="I38" s="11"/>
      <c r="J38" s="15"/>
      <c r="K38" s="11"/>
      <c r="L38" s="11"/>
      <c r="M38" s="11">
        <v>74</v>
      </c>
      <c r="N38" s="11">
        <v>28</v>
      </c>
      <c r="O38" s="40"/>
      <c r="P38" s="40"/>
      <c r="Q38" s="40"/>
      <c r="R38" s="40"/>
    </row>
    <row r="39" spans="1:22" ht="47.25" x14ac:dyDescent="0.25">
      <c r="A39" s="40"/>
      <c r="B39" s="9" t="s">
        <v>135</v>
      </c>
      <c r="C39" s="40"/>
      <c r="D39" s="40"/>
      <c r="E39" s="40"/>
      <c r="F39" s="44">
        <f>F40+F41</f>
        <v>84</v>
      </c>
      <c r="G39" s="44">
        <f t="shared" ref="G39:M39" si="8">G40+G41</f>
        <v>24</v>
      </c>
      <c r="H39" s="44">
        <f t="shared" si="8"/>
        <v>60</v>
      </c>
      <c r="I39" s="44">
        <f t="shared" si="8"/>
        <v>0</v>
      </c>
      <c r="J39" s="44"/>
      <c r="K39" s="44"/>
      <c r="L39" s="44"/>
      <c r="M39" s="44">
        <f t="shared" si="8"/>
        <v>84</v>
      </c>
      <c r="N39" s="44"/>
      <c r="O39" s="44"/>
      <c r="P39" s="44"/>
      <c r="Q39" s="44"/>
      <c r="R39" s="44"/>
    </row>
    <row r="40" spans="1:22" ht="18.75" x14ac:dyDescent="0.25">
      <c r="A40" s="6" t="s">
        <v>75</v>
      </c>
      <c r="B40" s="14" t="s">
        <v>76</v>
      </c>
      <c r="C40" s="11">
        <v>3</v>
      </c>
      <c r="D40" s="11"/>
      <c r="E40" s="11">
        <v>1</v>
      </c>
      <c r="F40" s="11">
        <v>48</v>
      </c>
      <c r="G40" s="11">
        <v>24</v>
      </c>
      <c r="H40" s="11">
        <v>24</v>
      </c>
      <c r="I40" s="11"/>
      <c r="J40" s="15"/>
      <c r="K40" s="11"/>
      <c r="L40" s="11"/>
      <c r="M40" s="29">
        <v>48</v>
      </c>
      <c r="N40" s="15"/>
      <c r="O40" s="11"/>
      <c r="P40" s="40"/>
      <c r="Q40" s="40"/>
      <c r="R40" s="40"/>
    </row>
    <row r="41" spans="1:22" ht="18.75" x14ac:dyDescent="0.25">
      <c r="A41" s="6" t="s">
        <v>75</v>
      </c>
      <c r="B41" s="14" t="s">
        <v>77</v>
      </c>
      <c r="C41" s="11"/>
      <c r="D41" s="11"/>
      <c r="E41" s="11"/>
      <c r="F41" s="11">
        <v>36</v>
      </c>
      <c r="G41" s="15"/>
      <c r="H41" s="53">
        <v>36</v>
      </c>
      <c r="I41" s="11"/>
      <c r="J41" s="15"/>
      <c r="K41" s="11"/>
      <c r="L41" s="11"/>
      <c r="M41" s="29">
        <v>36</v>
      </c>
      <c r="N41" s="15"/>
      <c r="O41" s="11"/>
      <c r="P41" s="40"/>
      <c r="Q41" s="40"/>
      <c r="R41" s="40"/>
    </row>
    <row r="42" spans="1:22" ht="31.5" x14ac:dyDescent="0.25">
      <c r="A42" s="10" t="s">
        <v>78</v>
      </c>
      <c r="B42" s="12" t="s">
        <v>136</v>
      </c>
      <c r="C42" s="40"/>
      <c r="D42" s="40"/>
      <c r="E42" s="40"/>
      <c r="F42" s="44">
        <f>F43</f>
        <v>50</v>
      </c>
      <c r="G42" s="44">
        <f t="shared" ref="G42:M42" si="9">G43</f>
        <v>50</v>
      </c>
      <c r="H42" s="44">
        <f t="shared" si="9"/>
        <v>0</v>
      </c>
      <c r="I42" s="44"/>
      <c r="J42" s="44"/>
      <c r="K42" s="44"/>
      <c r="L42" s="44"/>
      <c r="M42" s="44">
        <f t="shared" si="9"/>
        <v>50</v>
      </c>
      <c r="N42" s="44"/>
      <c r="O42" s="44"/>
      <c r="P42" s="44"/>
      <c r="Q42" s="44"/>
      <c r="R42" s="44"/>
    </row>
    <row r="43" spans="1:22" ht="18.75" x14ac:dyDescent="0.25">
      <c r="A43" s="13" t="s">
        <v>78</v>
      </c>
      <c r="B43" s="14" t="s">
        <v>79</v>
      </c>
      <c r="C43" s="11">
        <v>3</v>
      </c>
      <c r="D43" s="11"/>
      <c r="E43" s="47"/>
      <c r="F43" s="11">
        <v>50</v>
      </c>
      <c r="G43" s="11">
        <v>50</v>
      </c>
      <c r="H43" s="11"/>
      <c r="I43" s="11"/>
      <c r="J43" s="15"/>
      <c r="K43" s="11"/>
      <c r="L43" s="11"/>
      <c r="M43" s="11">
        <v>50</v>
      </c>
      <c r="N43" s="40"/>
      <c r="O43" s="40"/>
      <c r="P43" s="40"/>
      <c r="Q43" s="40"/>
      <c r="R43" s="40"/>
    </row>
    <row r="44" spans="1:22" ht="63" x14ac:dyDescent="0.25">
      <c r="A44" s="10" t="s">
        <v>80</v>
      </c>
      <c r="B44" s="12" t="s">
        <v>137</v>
      </c>
      <c r="C44" s="40"/>
      <c r="D44" s="40"/>
      <c r="E44" s="40"/>
      <c r="F44" s="44">
        <f>F45+F46</f>
        <v>262</v>
      </c>
      <c r="G44" s="44">
        <f t="shared" ref="G44:R44" si="10">G45+G46</f>
        <v>172</v>
      </c>
      <c r="H44" s="44">
        <f t="shared" si="10"/>
        <v>58</v>
      </c>
      <c r="I44" s="44">
        <f t="shared" si="10"/>
        <v>32</v>
      </c>
      <c r="J44" s="44">
        <f t="shared" si="10"/>
        <v>0</v>
      </c>
      <c r="K44" s="44">
        <f t="shared" si="10"/>
        <v>0</v>
      </c>
      <c r="L44" s="44">
        <f t="shared" si="10"/>
        <v>0</v>
      </c>
      <c r="M44" s="44">
        <f t="shared" si="10"/>
        <v>190</v>
      </c>
      <c r="N44" s="44">
        <f t="shared" si="10"/>
        <v>72</v>
      </c>
      <c r="O44" s="44">
        <f t="shared" si="10"/>
        <v>0</v>
      </c>
      <c r="P44" s="44">
        <f t="shared" si="10"/>
        <v>0</v>
      </c>
      <c r="Q44" s="44">
        <f t="shared" si="10"/>
        <v>0</v>
      </c>
      <c r="R44" s="44">
        <f t="shared" si="10"/>
        <v>0</v>
      </c>
    </row>
    <row r="45" spans="1:22" ht="18.75" x14ac:dyDescent="0.25">
      <c r="A45" s="13" t="s">
        <v>80</v>
      </c>
      <c r="B45" s="14" t="s">
        <v>130</v>
      </c>
      <c r="C45" s="11">
        <v>4</v>
      </c>
      <c r="D45" s="11"/>
      <c r="E45" s="11"/>
      <c r="F45" s="11">
        <v>190</v>
      </c>
      <c r="G45" s="11">
        <v>172</v>
      </c>
      <c r="H45" s="11">
        <v>18</v>
      </c>
      <c r="I45" s="11"/>
      <c r="J45" s="15"/>
      <c r="K45" s="11"/>
      <c r="L45" s="11"/>
      <c r="M45" s="15">
        <v>190</v>
      </c>
      <c r="N45" s="11"/>
      <c r="O45" s="11"/>
      <c r="P45" s="40"/>
      <c r="Q45" s="40"/>
      <c r="R45" s="40"/>
    </row>
    <row r="46" spans="1:22" ht="18.75" x14ac:dyDescent="0.25">
      <c r="A46" s="13" t="s">
        <v>80</v>
      </c>
      <c r="B46" s="14" t="s">
        <v>81</v>
      </c>
      <c r="C46" s="11"/>
      <c r="D46" s="11"/>
      <c r="E46" s="11"/>
      <c r="F46" s="11">
        <v>72</v>
      </c>
      <c r="G46" s="15"/>
      <c r="H46" s="11">
        <v>40</v>
      </c>
      <c r="I46" s="11">
        <v>32</v>
      </c>
      <c r="J46" s="15"/>
      <c r="K46" s="11"/>
      <c r="L46" s="11"/>
      <c r="M46" s="15"/>
      <c r="N46" s="11">
        <v>72</v>
      </c>
      <c r="O46" s="11"/>
      <c r="P46" s="40"/>
      <c r="Q46" s="40"/>
      <c r="R46" s="40"/>
    </row>
    <row r="47" spans="1:22" ht="63" x14ac:dyDescent="0.25">
      <c r="A47" s="10" t="s">
        <v>82</v>
      </c>
      <c r="B47" s="12" t="s">
        <v>83</v>
      </c>
      <c r="C47" s="40"/>
      <c r="D47" s="40"/>
      <c r="E47" s="40"/>
      <c r="F47" s="44">
        <f>F48+F49+F50</f>
        <v>72</v>
      </c>
      <c r="G47" s="44"/>
      <c r="H47" s="44"/>
      <c r="I47" s="44">
        <f t="shared" ref="I47:O47" si="11">I48+I49+I50</f>
        <v>72</v>
      </c>
      <c r="J47" s="44"/>
      <c r="K47" s="44"/>
      <c r="L47" s="44"/>
      <c r="M47" s="44"/>
      <c r="N47" s="44"/>
      <c r="O47" s="44">
        <f t="shared" si="11"/>
        <v>18</v>
      </c>
      <c r="P47" s="44"/>
      <c r="Q47" s="44"/>
      <c r="R47" s="44"/>
    </row>
    <row r="48" spans="1:22" ht="18.75" x14ac:dyDescent="0.25">
      <c r="A48" s="13" t="s">
        <v>82</v>
      </c>
      <c r="B48" s="14" t="s">
        <v>84</v>
      </c>
      <c r="C48" s="12"/>
      <c r="D48" s="12"/>
      <c r="E48" s="12"/>
      <c r="F48" s="11">
        <v>36</v>
      </c>
      <c r="G48" s="15"/>
      <c r="H48" s="15"/>
      <c r="I48" s="11">
        <v>36</v>
      </c>
      <c r="J48" s="15"/>
      <c r="K48" s="11"/>
      <c r="L48" s="11"/>
      <c r="M48" s="15"/>
      <c r="N48" s="15"/>
      <c r="O48" s="11"/>
      <c r="P48" s="11">
        <v>36</v>
      </c>
      <c r="Q48" s="40"/>
      <c r="R48" s="40"/>
    </row>
    <row r="49" spans="1:18" ht="18.75" x14ac:dyDescent="0.25">
      <c r="A49" s="13" t="s">
        <v>82</v>
      </c>
      <c r="B49" s="32" t="s">
        <v>86</v>
      </c>
      <c r="C49" s="9"/>
      <c r="D49" s="9"/>
      <c r="E49" s="9"/>
      <c r="F49" s="33">
        <v>18</v>
      </c>
      <c r="G49" s="34"/>
      <c r="H49" s="34"/>
      <c r="I49" s="33">
        <v>18</v>
      </c>
      <c r="J49" s="34"/>
      <c r="K49" s="33"/>
      <c r="L49" s="33"/>
      <c r="M49" s="34"/>
      <c r="N49" s="34"/>
      <c r="O49" s="33"/>
      <c r="P49" s="33">
        <v>18</v>
      </c>
      <c r="Q49" s="52"/>
      <c r="R49" s="52"/>
    </row>
    <row r="50" spans="1:18" ht="18.75" x14ac:dyDescent="0.25">
      <c r="A50" s="13" t="s">
        <v>82</v>
      </c>
      <c r="B50" s="32" t="s">
        <v>87</v>
      </c>
      <c r="C50" s="9"/>
      <c r="D50" s="9"/>
      <c r="E50" s="9"/>
      <c r="F50" s="33">
        <v>18</v>
      </c>
      <c r="G50" s="34"/>
      <c r="H50" s="34"/>
      <c r="I50" s="33">
        <v>18</v>
      </c>
      <c r="J50" s="34"/>
      <c r="K50" s="33"/>
      <c r="L50" s="33"/>
      <c r="M50" s="34"/>
      <c r="N50" s="34"/>
      <c r="O50" s="33">
        <v>18</v>
      </c>
      <c r="P50" s="33"/>
      <c r="Q50" s="52"/>
      <c r="R50" s="52"/>
    </row>
    <row r="51" spans="1:18" ht="47.25" x14ac:dyDescent="0.25">
      <c r="A51" s="10" t="s">
        <v>88</v>
      </c>
      <c r="B51" s="12" t="s">
        <v>89</v>
      </c>
      <c r="C51" s="40"/>
      <c r="D51" s="40"/>
      <c r="E51" s="40"/>
      <c r="F51" s="44">
        <f>F52</f>
        <v>292</v>
      </c>
      <c r="G51" s="44"/>
      <c r="H51" s="44"/>
      <c r="I51" s="44">
        <f t="shared" ref="I51:P51" si="12">I52</f>
        <v>292</v>
      </c>
      <c r="J51" s="44"/>
      <c r="K51" s="44"/>
      <c r="L51" s="44"/>
      <c r="M51" s="44"/>
      <c r="N51" s="44"/>
      <c r="O51" s="44">
        <f t="shared" si="12"/>
        <v>147</v>
      </c>
      <c r="P51" s="44">
        <f t="shared" si="12"/>
        <v>145</v>
      </c>
      <c r="Q51" s="44"/>
      <c r="R51" s="44"/>
    </row>
    <row r="52" spans="1:18" ht="31.5" x14ac:dyDescent="0.25">
      <c r="A52" s="13" t="s">
        <v>88</v>
      </c>
      <c r="B52" s="14" t="s">
        <v>153</v>
      </c>
      <c r="C52" s="12"/>
      <c r="D52" s="12"/>
      <c r="E52" s="12"/>
      <c r="F52" s="11">
        <v>292</v>
      </c>
      <c r="G52" s="15"/>
      <c r="H52" s="15"/>
      <c r="I52" s="11">
        <v>292</v>
      </c>
      <c r="J52" s="15"/>
      <c r="K52" s="11"/>
      <c r="L52" s="11"/>
      <c r="M52" s="15"/>
      <c r="N52" s="15"/>
      <c r="O52" s="11">
        <v>147</v>
      </c>
      <c r="P52" s="11">
        <v>145</v>
      </c>
      <c r="Q52" s="28"/>
      <c r="R52" s="40"/>
    </row>
    <row r="53" spans="1:18" ht="31.5" x14ac:dyDescent="0.25">
      <c r="A53" s="13"/>
      <c r="B53" s="5" t="s">
        <v>138</v>
      </c>
      <c r="C53" s="12"/>
      <c r="D53" s="12"/>
      <c r="E53" s="12"/>
      <c r="F53" s="3">
        <v>54</v>
      </c>
      <c r="G53" s="3">
        <v>54</v>
      </c>
      <c r="H53" s="30"/>
      <c r="I53" s="3"/>
      <c r="J53" s="30"/>
      <c r="K53" s="3"/>
      <c r="L53" s="3"/>
      <c r="M53" s="30"/>
      <c r="N53" s="30"/>
      <c r="O53" s="3">
        <v>54</v>
      </c>
      <c r="P53" s="3"/>
      <c r="Q53" s="49"/>
      <c r="R53" s="50"/>
    </row>
    <row r="54" spans="1:18" ht="18.75" x14ac:dyDescent="0.25">
      <c r="A54" s="13"/>
      <c r="B54" s="5" t="s">
        <v>147</v>
      </c>
      <c r="C54" s="12"/>
      <c r="D54" s="12"/>
      <c r="E54" s="12"/>
      <c r="F54" s="3">
        <v>108</v>
      </c>
      <c r="G54" s="30"/>
      <c r="H54" s="30">
        <v>108</v>
      </c>
      <c r="I54" s="3"/>
      <c r="J54" s="30"/>
      <c r="K54" s="3"/>
      <c r="L54" s="3"/>
      <c r="M54" s="30">
        <v>36</v>
      </c>
      <c r="N54" s="30">
        <v>36</v>
      </c>
      <c r="O54" s="3">
        <v>36</v>
      </c>
      <c r="P54" s="3"/>
      <c r="Q54" s="49"/>
      <c r="R54" s="50"/>
    </row>
    <row r="55" spans="1:18" ht="18.75" x14ac:dyDescent="0.25">
      <c r="A55" s="13"/>
      <c r="B55" s="5" t="s">
        <v>148</v>
      </c>
      <c r="C55" s="12"/>
      <c r="D55" s="12"/>
      <c r="E55" s="12"/>
      <c r="F55" s="3">
        <v>36</v>
      </c>
      <c r="G55" s="30"/>
      <c r="H55" s="30">
        <v>36</v>
      </c>
      <c r="I55" s="3"/>
      <c r="J55" s="30"/>
      <c r="K55" s="3"/>
      <c r="L55" s="3"/>
      <c r="M55" s="30"/>
      <c r="N55" s="30"/>
      <c r="O55" s="3">
        <v>36</v>
      </c>
      <c r="P55" s="3"/>
      <c r="Q55" s="49"/>
      <c r="R55" s="50"/>
    </row>
    <row r="56" spans="1:18" ht="30.75" customHeight="1" x14ac:dyDescent="0.25">
      <c r="A56" s="13"/>
      <c r="B56" s="71" t="s">
        <v>139</v>
      </c>
      <c r="C56" s="72"/>
      <c r="D56" s="12"/>
      <c r="E56" s="12"/>
      <c r="F56" s="11"/>
      <c r="G56" s="15"/>
      <c r="H56" s="15"/>
      <c r="I56" s="11"/>
      <c r="J56" s="15"/>
      <c r="K56" s="11"/>
      <c r="L56" s="11"/>
      <c r="M56" s="15"/>
      <c r="N56" s="15"/>
      <c r="O56" s="11"/>
      <c r="P56" s="11"/>
      <c r="Q56" s="48"/>
      <c r="R56" s="40"/>
    </row>
    <row r="57" spans="1:18" ht="18.75" x14ac:dyDescent="0.25">
      <c r="A57" s="13" t="s">
        <v>67</v>
      </c>
      <c r="B57" s="38" t="s">
        <v>68</v>
      </c>
      <c r="C57" s="35"/>
      <c r="D57" s="35"/>
      <c r="E57" s="35"/>
      <c r="F57" s="55">
        <f>F58+F60+F62+F64+F70+F73+F77+F75</f>
        <v>1252</v>
      </c>
      <c r="G57" s="55">
        <f t="shared" ref="G57:R57" si="13">G58+G60+G62+G64+G70+G73+G77+G75</f>
        <v>424</v>
      </c>
      <c r="H57" s="55">
        <f t="shared" si="13"/>
        <v>0</v>
      </c>
      <c r="I57" s="55">
        <f t="shared" si="13"/>
        <v>828</v>
      </c>
      <c r="J57" s="55">
        <f t="shared" si="13"/>
        <v>0</v>
      </c>
      <c r="K57" s="55">
        <f t="shared" si="13"/>
        <v>0</v>
      </c>
      <c r="L57" s="55">
        <f t="shared" si="13"/>
        <v>0</v>
      </c>
      <c r="M57" s="55">
        <f t="shared" si="13"/>
        <v>50</v>
      </c>
      <c r="N57" s="55">
        <f t="shared" si="13"/>
        <v>278</v>
      </c>
      <c r="O57" s="55">
        <f t="shared" si="13"/>
        <v>456</v>
      </c>
      <c r="P57" s="55">
        <f t="shared" si="13"/>
        <v>462</v>
      </c>
      <c r="Q57" s="55">
        <f t="shared" si="13"/>
        <v>0</v>
      </c>
      <c r="R57" s="55">
        <f t="shared" si="13"/>
        <v>0</v>
      </c>
    </row>
    <row r="58" spans="1:18" ht="63" x14ac:dyDescent="0.25">
      <c r="A58" s="10" t="s">
        <v>90</v>
      </c>
      <c r="B58" s="37" t="s">
        <v>91</v>
      </c>
      <c r="C58" s="40"/>
      <c r="D58" s="40"/>
      <c r="E58" s="40"/>
      <c r="F58" s="44">
        <f>F59</f>
        <v>72</v>
      </c>
      <c r="G58" s="44">
        <f t="shared" ref="G58:P58" si="14">G59</f>
        <v>72</v>
      </c>
      <c r="H58" s="44"/>
      <c r="I58" s="44"/>
      <c r="J58" s="44"/>
      <c r="K58" s="44"/>
      <c r="L58" s="44"/>
      <c r="M58" s="44"/>
      <c r="N58" s="44"/>
      <c r="O58" s="44"/>
      <c r="P58" s="44">
        <f t="shared" si="14"/>
        <v>72</v>
      </c>
      <c r="Q58" s="44"/>
      <c r="R58" s="44"/>
    </row>
    <row r="59" spans="1:18" ht="39.75" customHeight="1" x14ac:dyDescent="0.25">
      <c r="A59" s="13" t="s">
        <v>90</v>
      </c>
      <c r="B59" s="14" t="s">
        <v>92</v>
      </c>
      <c r="C59" s="11">
        <v>6</v>
      </c>
      <c r="D59" s="11"/>
      <c r="E59" s="11">
        <v>1</v>
      </c>
      <c r="F59" s="11">
        <v>72</v>
      </c>
      <c r="G59" s="11">
        <v>72</v>
      </c>
      <c r="H59" s="11"/>
      <c r="I59" s="11"/>
      <c r="J59" s="15"/>
      <c r="K59" s="11"/>
      <c r="L59" s="11"/>
      <c r="M59" s="11"/>
      <c r="N59" s="40"/>
      <c r="O59" s="40"/>
      <c r="P59" s="28">
        <v>72</v>
      </c>
      <c r="Q59" s="40"/>
      <c r="R59" s="40"/>
    </row>
    <row r="60" spans="1:18" ht="31.5" x14ac:dyDescent="0.25">
      <c r="A60" s="10" t="s">
        <v>93</v>
      </c>
      <c r="B60" s="12" t="s">
        <v>140</v>
      </c>
      <c r="C60" s="40"/>
      <c r="D60" s="40"/>
      <c r="E60" s="40"/>
      <c r="F60" s="44">
        <f>F61</f>
        <v>84</v>
      </c>
      <c r="G60" s="44">
        <f t="shared" ref="G60:O60" si="15">G61</f>
        <v>84</v>
      </c>
      <c r="H60" s="44">
        <f t="shared" si="15"/>
        <v>0</v>
      </c>
      <c r="I60" s="44"/>
      <c r="J60" s="44"/>
      <c r="K60" s="44"/>
      <c r="L60" s="44"/>
      <c r="M60" s="44"/>
      <c r="N60" s="44"/>
      <c r="O60" s="44">
        <f t="shared" si="15"/>
        <v>84</v>
      </c>
      <c r="P60" s="44"/>
      <c r="Q60" s="44"/>
      <c r="R60" s="44"/>
    </row>
    <row r="61" spans="1:18" ht="18.75" x14ac:dyDescent="0.25">
      <c r="A61" s="13" t="s">
        <v>93</v>
      </c>
      <c r="B61" s="14" t="s">
        <v>94</v>
      </c>
      <c r="C61" s="11">
        <v>5</v>
      </c>
      <c r="D61" s="11"/>
      <c r="E61" s="11">
        <v>1</v>
      </c>
      <c r="F61" s="11">
        <v>84</v>
      </c>
      <c r="G61" s="11">
        <v>84</v>
      </c>
      <c r="H61" s="11"/>
      <c r="I61" s="11"/>
      <c r="J61" s="15"/>
      <c r="K61" s="11"/>
      <c r="L61" s="11"/>
      <c r="M61" s="11"/>
      <c r="N61" s="40"/>
      <c r="O61" s="51">
        <v>84</v>
      </c>
      <c r="P61" s="40"/>
      <c r="Q61" s="40"/>
      <c r="R61" s="40"/>
    </row>
    <row r="62" spans="1:18" ht="63" x14ac:dyDescent="0.25">
      <c r="A62" s="10" t="s">
        <v>95</v>
      </c>
      <c r="B62" s="12" t="s">
        <v>141</v>
      </c>
      <c r="C62" s="40"/>
      <c r="D62" s="40"/>
      <c r="E62" s="40"/>
      <c r="F62" s="44">
        <f>F63</f>
        <v>50</v>
      </c>
      <c r="G62" s="44">
        <f t="shared" ref="G62:R62" si="16">G63</f>
        <v>41</v>
      </c>
      <c r="H62" s="44">
        <f t="shared" si="16"/>
        <v>0</v>
      </c>
      <c r="I62" s="44">
        <f t="shared" si="16"/>
        <v>9</v>
      </c>
      <c r="J62" s="44">
        <f t="shared" si="16"/>
        <v>0</v>
      </c>
      <c r="K62" s="44">
        <f t="shared" si="16"/>
        <v>0</v>
      </c>
      <c r="L62" s="44">
        <f t="shared" si="16"/>
        <v>0</v>
      </c>
      <c r="M62" s="44">
        <f t="shared" si="16"/>
        <v>50</v>
      </c>
      <c r="N62" s="44">
        <f t="shared" si="16"/>
        <v>0</v>
      </c>
      <c r="O62" s="44">
        <f t="shared" si="16"/>
        <v>0</v>
      </c>
      <c r="P62" s="44">
        <f t="shared" si="16"/>
        <v>0</v>
      </c>
      <c r="Q62" s="44">
        <f t="shared" si="16"/>
        <v>0</v>
      </c>
      <c r="R62" s="44">
        <f t="shared" si="16"/>
        <v>0</v>
      </c>
    </row>
    <row r="63" spans="1:18" ht="31.5" x14ac:dyDescent="0.25">
      <c r="A63" s="13" t="s">
        <v>95</v>
      </c>
      <c r="B63" s="14" t="s">
        <v>131</v>
      </c>
      <c r="C63" s="11"/>
      <c r="D63" s="11">
        <v>4</v>
      </c>
      <c r="E63" s="11">
        <v>1</v>
      </c>
      <c r="F63" s="11">
        <v>50</v>
      </c>
      <c r="G63" s="11">
        <v>41</v>
      </c>
      <c r="H63" s="11"/>
      <c r="I63" s="11">
        <v>9</v>
      </c>
      <c r="J63" s="15"/>
      <c r="K63" s="11"/>
      <c r="L63" s="11"/>
      <c r="M63" s="68">
        <v>50</v>
      </c>
      <c r="N63" s="11"/>
      <c r="O63" s="40"/>
      <c r="P63" s="40"/>
      <c r="Q63" s="40"/>
      <c r="R63" s="40"/>
    </row>
    <row r="64" spans="1:18" ht="64.5" customHeight="1" x14ac:dyDescent="0.25">
      <c r="A64" s="23"/>
      <c r="B64" s="12" t="s">
        <v>142</v>
      </c>
      <c r="C64" s="40"/>
      <c r="D64" s="40"/>
      <c r="E64" s="40"/>
      <c r="F64" s="44">
        <f>F65+F66+F67+F68+F69</f>
        <v>216</v>
      </c>
      <c r="G64" s="44"/>
      <c r="H64" s="44"/>
      <c r="I64" s="44">
        <f t="shared" ref="I64:O64" si="17">I65+I66+I67+I68+I69</f>
        <v>216</v>
      </c>
      <c r="J64" s="44"/>
      <c r="K64" s="44"/>
      <c r="L64" s="44"/>
      <c r="M64" s="44"/>
      <c r="N64" s="44">
        <f t="shared" si="17"/>
        <v>180</v>
      </c>
      <c r="O64" s="44">
        <f t="shared" si="17"/>
        <v>36</v>
      </c>
      <c r="P64" s="44"/>
      <c r="Q64" s="44"/>
      <c r="R64" s="44"/>
    </row>
    <row r="65" spans="1:18" ht="23.25" customHeight="1" x14ac:dyDescent="0.25">
      <c r="A65" s="23"/>
      <c r="B65" s="32" t="s">
        <v>86</v>
      </c>
      <c r="C65" s="9"/>
      <c r="D65" s="9"/>
      <c r="E65" s="9"/>
      <c r="F65" s="33">
        <v>36</v>
      </c>
      <c r="G65" s="34"/>
      <c r="H65" s="34"/>
      <c r="I65" s="33">
        <v>36</v>
      </c>
      <c r="J65" s="34"/>
      <c r="K65" s="33"/>
      <c r="L65" s="33"/>
      <c r="M65" s="34"/>
      <c r="N65" s="33">
        <v>36</v>
      </c>
      <c r="O65" s="54"/>
      <c r="P65" s="4"/>
      <c r="Q65" s="4"/>
      <c r="R65" s="52"/>
    </row>
    <row r="66" spans="1:18" ht="23.25" customHeight="1" x14ac:dyDescent="0.25">
      <c r="A66" s="23"/>
      <c r="B66" s="32" t="s">
        <v>154</v>
      </c>
      <c r="C66" s="9"/>
      <c r="D66" s="9"/>
      <c r="E66" s="9"/>
      <c r="F66" s="33">
        <v>36</v>
      </c>
      <c r="G66" s="34"/>
      <c r="H66" s="34"/>
      <c r="I66" s="33">
        <v>36</v>
      </c>
      <c r="J66" s="34"/>
      <c r="K66" s="33"/>
      <c r="L66" s="33"/>
      <c r="M66" s="34"/>
      <c r="N66" s="33">
        <v>36</v>
      </c>
      <c r="O66" s="54"/>
      <c r="P66" s="4"/>
      <c r="Q66" s="4"/>
      <c r="R66" s="52"/>
    </row>
    <row r="67" spans="1:18" ht="23.25" customHeight="1" x14ac:dyDescent="0.25">
      <c r="A67" s="23"/>
      <c r="B67" s="32" t="s">
        <v>87</v>
      </c>
      <c r="C67" s="9"/>
      <c r="D67" s="9"/>
      <c r="E67" s="9"/>
      <c r="F67" s="33">
        <v>36</v>
      </c>
      <c r="G67" s="34"/>
      <c r="H67" s="34"/>
      <c r="I67" s="33">
        <v>36</v>
      </c>
      <c r="J67" s="34"/>
      <c r="K67" s="33"/>
      <c r="L67" s="33"/>
      <c r="M67" s="34"/>
      <c r="N67" s="33">
        <v>36</v>
      </c>
      <c r="O67" s="54"/>
      <c r="P67" s="4"/>
      <c r="Q67" s="4"/>
      <c r="R67" s="52"/>
    </row>
    <row r="68" spans="1:18" ht="23.25" customHeight="1" x14ac:dyDescent="0.25">
      <c r="A68" s="23"/>
      <c r="B68" s="32" t="s">
        <v>85</v>
      </c>
      <c r="C68" s="9"/>
      <c r="D68" s="9"/>
      <c r="E68" s="9"/>
      <c r="F68" s="33">
        <v>36</v>
      </c>
      <c r="G68" s="34"/>
      <c r="H68" s="34"/>
      <c r="I68" s="33">
        <v>36</v>
      </c>
      <c r="J68" s="34"/>
      <c r="K68" s="33"/>
      <c r="L68" s="33"/>
      <c r="M68" s="34"/>
      <c r="N68" s="33">
        <v>36</v>
      </c>
      <c r="O68" s="54"/>
      <c r="P68" s="4"/>
      <c r="Q68" s="4"/>
      <c r="R68" s="52"/>
    </row>
    <row r="69" spans="1:18" ht="31.5" x14ac:dyDescent="0.25">
      <c r="A69" s="13" t="s">
        <v>96</v>
      </c>
      <c r="B69" s="14" t="s">
        <v>97</v>
      </c>
      <c r="C69" s="11"/>
      <c r="D69" s="11"/>
      <c r="E69" s="11"/>
      <c r="F69" s="11">
        <v>72</v>
      </c>
      <c r="G69" s="15"/>
      <c r="H69" s="15"/>
      <c r="I69" s="11">
        <v>72</v>
      </c>
      <c r="J69" s="15"/>
      <c r="K69" s="11"/>
      <c r="L69" s="11"/>
      <c r="M69" s="15"/>
      <c r="N69" s="28">
        <v>36</v>
      </c>
      <c r="O69" s="28">
        <v>36</v>
      </c>
      <c r="P69" s="4"/>
      <c r="Q69" s="4"/>
      <c r="R69" s="40"/>
    </row>
    <row r="70" spans="1:18" ht="72.75" customHeight="1" x14ac:dyDescent="0.25">
      <c r="A70" s="10"/>
      <c r="B70" s="12" t="s">
        <v>143</v>
      </c>
      <c r="C70" s="40"/>
      <c r="D70" s="40"/>
      <c r="E70" s="40"/>
      <c r="F70" s="3">
        <f>F71+F72</f>
        <v>272</v>
      </c>
      <c r="G70" s="3">
        <f t="shared" ref="G70:P70" si="18">G71+G72</f>
        <v>102</v>
      </c>
      <c r="H70" s="3"/>
      <c r="I70" s="3">
        <f t="shared" si="18"/>
        <v>170</v>
      </c>
      <c r="J70" s="3"/>
      <c r="K70" s="3"/>
      <c r="L70" s="3"/>
      <c r="M70" s="3"/>
      <c r="N70" s="3"/>
      <c r="O70" s="3">
        <f t="shared" si="18"/>
        <v>128</v>
      </c>
      <c r="P70" s="3">
        <f t="shared" si="18"/>
        <v>138</v>
      </c>
      <c r="Q70" s="3"/>
      <c r="R70" s="3"/>
    </row>
    <row r="71" spans="1:18" ht="31.5" x14ac:dyDescent="0.25">
      <c r="A71" s="13" t="s">
        <v>98</v>
      </c>
      <c r="B71" s="14" t="s">
        <v>99</v>
      </c>
      <c r="C71" s="11">
        <v>6</v>
      </c>
      <c r="D71" s="11"/>
      <c r="E71" s="11">
        <v>1</v>
      </c>
      <c r="F71" s="11">
        <v>156</v>
      </c>
      <c r="G71" s="11">
        <v>78</v>
      </c>
      <c r="H71" s="11"/>
      <c r="I71" s="11">
        <v>78</v>
      </c>
      <c r="J71" s="15"/>
      <c r="K71" s="11"/>
      <c r="L71" s="11"/>
      <c r="M71" s="15"/>
      <c r="N71" s="15"/>
      <c r="O71" s="11">
        <v>78</v>
      </c>
      <c r="P71" s="11">
        <v>78</v>
      </c>
      <c r="Q71" s="15"/>
      <c r="R71" s="4"/>
    </row>
    <row r="72" spans="1:18" ht="58.5" customHeight="1" x14ac:dyDescent="0.25">
      <c r="A72" s="13" t="s">
        <v>98</v>
      </c>
      <c r="B72" s="14" t="s">
        <v>100</v>
      </c>
      <c r="C72" s="11">
        <v>5</v>
      </c>
      <c r="D72" s="11">
        <v>1</v>
      </c>
      <c r="F72" s="11">
        <f>G72+H72+I72</f>
        <v>116</v>
      </c>
      <c r="G72" s="11">
        <v>24</v>
      </c>
      <c r="H72" s="11"/>
      <c r="I72" s="11">
        <v>92</v>
      </c>
      <c r="J72" s="15"/>
      <c r="K72" s="11"/>
      <c r="L72" s="11"/>
      <c r="M72" s="15"/>
      <c r="N72" s="15"/>
      <c r="O72" s="11">
        <v>50</v>
      </c>
      <c r="P72" s="21">
        <v>60</v>
      </c>
      <c r="Q72" s="4"/>
      <c r="R72" s="4"/>
    </row>
    <row r="73" spans="1:18" ht="31.5" x14ac:dyDescent="0.25">
      <c r="A73" s="10" t="s">
        <v>101</v>
      </c>
      <c r="B73" s="12" t="s">
        <v>144</v>
      </c>
      <c r="C73" s="4"/>
      <c r="D73" s="4"/>
      <c r="E73" s="4"/>
      <c r="F73" s="22">
        <f>F74</f>
        <v>98</v>
      </c>
      <c r="G73" s="22">
        <f t="shared" ref="G73:N73" si="19">G74</f>
        <v>98</v>
      </c>
      <c r="H73" s="22"/>
      <c r="I73" s="22"/>
      <c r="J73" s="22"/>
      <c r="K73" s="22"/>
      <c r="L73" s="22"/>
      <c r="M73" s="22"/>
      <c r="N73" s="22">
        <f t="shared" si="19"/>
        <v>98</v>
      </c>
      <c r="O73" s="22"/>
      <c r="P73" s="22"/>
      <c r="Q73" s="22"/>
      <c r="R73" s="22"/>
    </row>
    <row r="74" spans="1:18" ht="18.75" x14ac:dyDescent="0.25">
      <c r="A74" s="13" t="s">
        <v>101</v>
      </c>
      <c r="B74" s="14" t="s">
        <v>102</v>
      </c>
      <c r="C74" s="11">
        <v>4</v>
      </c>
      <c r="D74" s="11"/>
      <c r="E74" s="11">
        <v>2</v>
      </c>
      <c r="F74" s="11">
        <v>98</v>
      </c>
      <c r="G74" s="11">
        <v>98</v>
      </c>
      <c r="H74" s="11"/>
      <c r="I74" s="11"/>
      <c r="J74" s="15"/>
      <c r="K74" s="11"/>
      <c r="L74" s="11"/>
      <c r="M74" s="15"/>
      <c r="N74" s="11">
        <v>98</v>
      </c>
      <c r="O74" s="4"/>
      <c r="P74" s="4"/>
      <c r="Q74" s="4"/>
      <c r="R74" s="4"/>
    </row>
    <row r="75" spans="1:18" ht="47.25" x14ac:dyDescent="0.25">
      <c r="A75" s="10" t="s">
        <v>103</v>
      </c>
      <c r="B75" s="12" t="s">
        <v>145</v>
      </c>
      <c r="C75" s="4"/>
      <c r="D75" s="4"/>
      <c r="E75" s="4"/>
      <c r="F75" s="22">
        <f>F76</f>
        <v>412</v>
      </c>
      <c r="G75" s="22"/>
      <c r="H75" s="22"/>
      <c r="I75" s="22">
        <f t="shared" ref="I75:P75" si="20">I76</f>
        <v>412</v>
      </c>
      <c r="J75" s="22"/>
      <c r="K75" s="22"/>
      <c r="L75" s="22"/>
      <c r="M75" s="22"/>
      <c r="N75" s="22"/>
      <c r="O75" s="22">
        <f t="shared" si="20"/>
        <v>184</v>
      </c>
      <c r="P75" s="22">
        <f t="shared" si="20"/>
        <v>228</v>
      </c>
      <c r="Q75" s="22"/>
      <c r="R75" s="22"/>
    </row>
    <row r="76" spans="1:18" ht="18.75" x14ac:dyDescent="0.25">
      <c r="A76" s="13" t="s">
        <v>103</v>
      </c>
      <c r="B76" s="14" t="s">
        <v>104</v>
      </c>
      <c r="C76" s="12"/>
      <c r="D76" s="12"/>
      <c r="E76" s="4"/>
      <c r="F76" s="11">
        <v>412</v>
      </c>
      <c r="G76" s="15"/>
      <c r="H76" s="15"/>
      <c r="I76" s="11">
        <v>412</v>
      </c>
      <c r="J76" s="15"/>
      <c r="K76" s="11"/>
      <c r="L76" s="11"/>
      <c r="M76" s="15"/>
      <c r="N76" s="15"/>
      <c r="O76" s="11">
        <v>184</v>
      </c>
      <c r="P76" s="11">
        <v>228</v>
      </c>
      <c r="Q76" s="11"/>
      <c r="R76" s="4"/>
    </row>
    <row r="77" spans="1:18" ht="37.5" x14ac:dyDescent="0.25">
      <c r="A77" s="13" t="s">
        <v>151</v>
      </c>
      <c r="B77" s="5" t="s">
        <v>146</v>
      </c>
      <c r="C77" s="12"/>
      <c r="D77" s="12"/>
      <c r="E77" s="31"/>
      <c r="F77" s="3">
        <v>48</v>
      </c>
      <c r="G77" s="3">
        <v>27</v>
      </c>
      <c r="H77" s="3"/>
      <c r="I77" s="3">
        <v>21</v>
      </c>
      <c r="J77" s="30"/>
      <c r="K77" s="3"/>
      <c r="L77" s="3"/>
      <c r="M77" s="30"/>
      <c r="N77" s="30"/>
      <c r="O77" s="3">
        <v>24</v>
      </c>
      <c r="P77" s="3">
        <v>24</v>
      </c>
      <c r="Q77" s="3"/>
      <c r="R77" s="31"/>
    </row>
    <row r="78" spans="1:18" ht="18.75" x14ac:dyDescent="0.25">
      <c r="A78" s="10" t="s">
        <v>150</v>
      </c>
      <c r="B78" s="5" t="s">
        <v>147</v>
      </c>
      <c r="C78" s="12"/>
      <c r="D78" s="12"/>
      <c r="E78" s="31"/>
      <c r="F78" s="3">
        <v>72</v>
      </c>
      <c r="G78" s="39"/>
      <c r="H78" s="56">
        <v>72</v>
      </c>
      <c r="I78" s="3"/>
      <c r="J78" s="30"/>
      <c r="K78" s="3"/>
      <c r="L78" s="3"/>
      <c r="M78" s="30"/>
      <c r="N78" s="30"/>
      <c r="O78" s="3">
        <v>36</v>
      </c>
      <c r="P78" s="3">
        <v>36</v>
      </c>
      <c r="Q78" s="3"/>
      <c r="R78" s="31"/>
    </row>
    <row r="79" spans="1:18" ht="18.75" x14ac:dyDescent="0.25">
      <c r="A79" s="10" t="s">
        <v>149</v>
      </c>
      <c r="B79" s="5" t="s">
        <v>148</v>
      </c>
      <c r="C79" s="12"/>
      <c r="D79" s="12"/>
      <c r="E79" s="31"/>
      <c r="F79" s="3">
        <v>36</v>
      </c>
      <c r="G79" s="56">
        <v>36</v>
      </c>
      <c r="H79" s="39"/>
      <c r="I79" s="3"/>
      <c r="J79" s="30"/>
      <c r="K79" s="3"/>
      <c r="L79" s="3"/>
      <c r="M79" s="30"/>
      <c r="N79" s="30"/>
      <c r="O79" s="3"/>
      <c r="P79" s="3">
        <v>36</v>
      </c>
      <c r="Q79" s="3"/>
      <c r="R79" s="31"/>
    </row>
    <row r="80" spans="1:18" ht="18.75" x14ac:dyDescent="0.25">
      <c r="A80" s="10"/>
      <c r="B80" s="5"/>
      <c r="C80" s="12"/>
      <c r="D80" s="12"/>
      <c r="E80" s="31"/>
      <c r="F80" s="3"/>
      <c r="G80" s="56"/>
      <c r="H80" s="39"/>
      <c r="I80" s="3"/>
      <c r="J80" s="30"/>
      <c r="K80" s="3"/>
      <c r="L80" s="3"/>
      <c r="M80" s="30"/>
      <c r="N80" s="30"/>
      <c r="O80" s="3"/>
      <c r="P80" s="3"/>
      <c r="Q80" s="3"/>
      <c r="R80" s="31"/>
    </row>
    <row r="81" spans="1:19" ht="47.25" x14ac:dyDescent="0.25">
      <c r="A81" s="13"/>
      <c r="B81" s="5" t="s">
        <v>155</v>
      </c>
      <c r="C81" s="12"/>
      <c r="D81" s="12"/>
      <c r="E81" s="4"/>
      <c r="F81" s="3">
        <f>F79+F78+F57+F55+F54+F34+F25+F7</f>
        <v>4320</v>
      </c>
      <c r="G81" s="3">
        <f t="shared" ref="G81:R81" si="21">G79+G78+G57+G55+G54+G34+G25+G7</f>
        <v>1742</v>
      </c>
      <c r="H81" s="3">
        <f t="shared" si="21"/>
        <v>1354</v>
      </c>
      <c r="I81" s="3">
        <f t="shared" si="21"/>
        <v>1224</v>
      </c>
      <c r="J81" s="3">
        <f t="shared" si="21"/>
        <v>0</v>
      </c>
      <c r="K81" s="3">
        <f t="shared" si="21"/>
        <v>684</v>
      </c>
      <c r="L81" s="3">
        <f t="shared" si="21"/>
        <v>764</v>
      </c>
      <c r="M81" s="3">
        <f t="shared" si="21"/>
        <v>718</v>
      </c>
      <c r="N81" s="3">
        <f t="shared" si="21"/>
        <v>632</v>
      </c>
      <c r="O81" s="3">
        <f t="shared" si="21"/>
        <v>783</v>
      </c>
      <c r="P81" s="3">
        <f t="shared" si="21"/>
        <v>679</v>
      </c>
      <c r="Q81" s="3">
        <f t="shared" si="21"/>
        <v>0</v>
      </c>
      <c r="R81" s="3">
        <f t="shared" si="21"/>
        <v>0</v>
      </c>
    </row>
    <row r="82" spans="1:19" ht="31.5" x14ac:dyDescent="0.25">
      <c r="A82" s="13"/>
      <c r="B82" s="5" t="s">
        <v>156</v>
      </c>
      <c r="C82" s="12"/>
      <c r="D82" s="12"/>
      <c r="E82" s="4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9" ht="18.75" x14ac:dyDescent="0.25">
      <c r="A83" s="13"/>
      <c r="B83" s="38" t="s">
        <v>163</v>
      </c>
      <c r="C83" s="35"/>
      <c r="D83" s="35"/>
      <c r="E83" s="36"/>
      <c r="F83" s="55">
        <f>F84+F86</f>
        <v>268</v>
      </c>
      <c r="G83" s="55">
        <f t="shared" ref="G83:Q83" si="22">G84+G86</f>
        <v>144</v>
      </c>
      <c r="H83" s="55">
        <f t="shared" si="22"/>
        <v>60</v>
      </c>
      <c r="I83" s="55"/>
      <c r="J83" s="55"/>
      <c r="K83" s="55"/>
      <c r="L83" s="55"/>
      <c r="M83" s="55"/>
      <c r="N83" s="55"/>
      <c r="O83" s="55">
        <f t="shared" si="22"/>
        <v>0</v>
      </c>
      <c r="P83" s="55"/>
      <c r="Q83" s="55">
        <f t="shared" si="22"/>
        <v>204</v>
      </c>
      <c r="R83" s="55"/>
    </row>
    <row r="84" spans="1:19" ht="31.5" x14ac:dyDescent="0.25">
      <c r="A84" s="13"/>
      <c r="B84" s="5" t="s">
        <v>60</v>
      </c>
      <c r="C84" s="12"/>
      <c r="D84" s="12"/>
      <c r="E84" s="4"/>
      <c r="F84" s="3">
        <f>F85</f>
        <v>128</v>
      </c>
      <c r="G84" s="3">
        <v>6</v>
      </c>
      <c r="H84" s="3">
        <v>58</v>
      </c>
      <c r="I84" s="3"/>
      <c r="J84" s="3"/>
      <c r="K84" s="3"/>
      <c r="L84" s="3"/>
      <c r="M84" s="3"/>
      <c r="N84" s="3"/>
      <c r="O84" s="3"/>
      <c r="P84" s="3"/>
      <c r="Q84" s="3">
        <f t="shared" ref="Q84" si="23">Q85</f>
        <v>64</v>
      </c>
      <c r="R84" s="3"/>
    </row>
    <row r="85" spans="1:19" ht="18.75" x14ac:dyDescent="0.25">
      <c r="A85" s="13"/>
      <c r="B85" s="14" t="s">
        <v>51</v>
      </c>
      <c r="C85" s="12"/>
      <c r="D85" s="12"/>
      <c r="E85" s="4"/>
      <c r="F85" s="11">
        <v>128</v>
      </c>
      <c r="G85" s="11">
        <v>6</v>
      </c>
      <c r="H85" s="11">
        <v>58</v>
      </c>
      <c r="I85" s="11"/>
      <c r="J85" s="11"/>
      <c r="K85" s="11"/>
      <c r="L85" s="11"/>
      <c r="M85" s="11"/>
      <c r="N85" s="11"/>
      <c r="O85" s="11">
        <v>32</v>
      </c>
      <c r="P85" s="11">
        <v>32</v>
      </c>
      <c r="Q85" s="11">
        <v>64</v>
      </c>
      <c r="R85" s="11">
        <v>31</v>
      </c>
    </row>
    <row r="86" spans="1:19" ht="63" x14ac:dyDescent="0.25">
      <c r="A86" s="13"/>
      <c r="B86" s="5" t="s">
        <v>62</v>
      </c>
      <c r="C86" s="12"/>
      <c r="D86" s="12"/>
      <c r="E86" s="4"/>
      <c r="F86" s="3">
        <f>F87+F88+F89+F90</f>
        <v>140</v>
      </c>
      <c r="G86" s="3">
        <f t="shared" ref="G86:Q86" si="24">G87+G88+G89+G90</f>
        <v>138</v>
      </c>
      <c r="H86" s="3">
        <f t="shared" si="24"/>
        <v>2</v>
      </c>
      <c r="I86" s="3"/>
      <c r="J86" s="3"/>
      <c r="K86" s="3"/>
      <c r="L86" s="3"/>
      <c r="M86" s="3"/>
      <c r="N86" s="3"/>
      <c r="O86" s="3">
        <f t="shared" si="24"/>
        <v>0</v>
      </c>
      <c r="P86" s="3"/>
      <c r="Q86" s="3">
        <f t="shared" si="24"/>
        <v>140</v>
      </c>
      <c r="R86" s="3"/>
    </row>
    <row r="87" spans="1:19" ht="18.75" x14ac:dyDescent="0.25">
      <c r="A87" s="13"/>
      <c r="B87" s="8" t="s">
        <v>63</v>
      </c>
      <c r="C87" s="15"/>
      <c r="D87" s="11">
        <v>7</v>
      </c>
      <c r="E87" s="15"/>
      <c r="F87" s="11">
        <v>40</v>
      </c>
      <c r="G87" s="11">
        <v>40</v>
      </c>
      <c r="H87" s="11"/>
      <c r="I87" s="11"/>
      <c r="J87" s="11"/>
      <c r="K87" s="11"/>
      <c r="L87" s="11"/>
      <c r="M87" s="4"/>
      <c r="N87" s="33"/>
      <c r="O87" s="33"/>
      <c r="P87" s="33"/>
      <c r="Q87" s="33">
        <v>40</v>
      </c>
      <c r="R87" s="40"/>
    </row>
    <row r="88" spans="1:19" ht="18.75" x14ac:dyDescent="0.25">
      <c r="A88" s="13"/>
      <c r="B88" s="8" t="s">
        <v>64</v>
      </c>
      <c r="C88" s="14"/>
      <c r="D88" s="11">
        <v>7</v>
      </c>
      <c r="E88" s="15"/>
      <c r="F88" s="11">
        <v>32</v>
      </c>
      <c r="G88" s="11">
        <v>32</v>
      </c>
      <c r="H88" s="11"/>
      <c r="I88" s="11"/>
      <c r="J88" s="11"/>
      <c r="K88" s="11"/>
      <c r="L88" s="11"/>
      <c r="M88" s="4"/>
      <c r="N88" s="33"/>
      <c r="O88" s="34"/>
      <c r="P88" s="33"/>
      <c r="Q88" s="33">
        <v>32</v>
      </c>
      <c r="R88" s="40"/>
    </row>
    <row r="89" spans="1:19" ht="18.75" x14ac:dyDescent="0.25">
      <c r="A89" s="13"/>
      <c r="B89" s="8" t="s">
        <v>65</v>
      </c>
      <c r="C89" s="14"/>
      <c r="D89" s="11">
        <v>7</v>
      </c>
      <c r="E89" s="15"/>
      <c r="F89" s="11">
        <v>36</v>
      </c>
      <c r="G89" s="11">
        <v>36</v>
      </c>
      <c r="H89" s="11"/>
      <c r="I89" s="11"/>
      <c r="J89" s="11"/>
      <c r="K89" s="11"/>
      <c r="L89" s="11"/>
      <c r="M89" s="4"/>
      <c r="N89" s="33"/>
      <c r="O89" s="34"/>
      <c r="P89" s="33"/>
      <c r="Q89" s="33">
        <v>36</v>
      </c>
      <c r="R89" s="40"/>
    </row>
    <row r="90" spans="1:19" ht="18.75" x14ac:dyDescent="0.25">
      <c r="A90" s="13"/>
      <c r="B90" s="8" t="s">
        <v>66</v>
      </c>
      <c r="C90" s="14"/>
      <c r="D90" s="11">
        <v>7</v>
      </c>
      <c r="E90" s="11">
        <v>1</v>
      </c>
      <c r="F90" s="11">
        <v>32</v>
      </c>
      <c r="G90" s="11">
        <v>30</v>
      </c>
      <c r="H90" s="11">
        <v>2</v>
      </c>
      <c r="I90" s="11"/>
      <c r="J90" s="11"/>
      <c r="K90" s="11"/>
      <c r="L90" s="11"/>
      <c r="M90" s="11"/>
      <c r="N90" s="33"/>
      <c r="O90" s="33"/>
      <c r="P90" s="33"/>
      <c r="Q90" s="33">
        <v>32</v>
      </c>
      <c r="R90" s="40"/>
    </row>
    <row r="91" spans="1:19" ht="18.75" x14ac:dyDescent="0.25">
      <c r="A91" s="13"/>
      <c r="B91" s="57" t="s">
        <v>68</v>
      </c>
      <c r="C91" s="38"/>
      <c r="D91" s="55"/>
      <c r="E91" s="55"/>
      <c r="F91" s="55">
        <f>F92+F95+F99+F102+F104+F106+F108</f>
        <v>852</v>
      </c>
      <c r="G91" s="55">
        <f t="shared" ref="G91:R91" si="25">G92+G95+G99+G102+G104+G106+G108</f>
        <v>192</v>
      </c>
      <c r="H91" s="55">
        <f t="shared" si="25"/>
        <v>218</v>
      </c>
      <c r="I91" s="55">
        <f t="shared" si="25"/>
        <v>442</v>
      </c>
      <c r="J91" s="55"/>
      <c r="K91" s="55">
        <f t="shared" si="25"/>
        <v>0</v>
      </c>
      <c r="L91" s="55">
        <f t="shared" si="25"/>
        <v>0</v>
      </c>
      <c r="M91" s="55">
        <f t="shared" si="25"/>
        <v>0</v>
      </c>
      <c r="N91" s="55">
        <f t="shared" si="25"/>
        <v>96</v>
      </c>
      <c r="O91" s="55"/>
      <c r="P91" s="55">
        <f t="shared" si="25"/>
        <v>0</v>
      </c>
      <c r="Q91" s="55">
        <f t="shared" si="25"/>
        <v>388</v>
      </c>
      <c r="R91" s="55">
        <f t="shared" si="25"/>
        <v>365</v>
      </c>
    </row>
    <row r="92" spans="1:19" ht="49.5" x14ac:dyDescent="0.25">
      <c r="A92" s="13"/>
      <c r="B92" s="58" t="s">
        <v>157</v>
      </c>
      <c r="C92" s="14"/>
      <c r="D92" s="11"/>
      <c r="E92" s="11"/>
      <c r="F92" s="3">
        <f>F93+F94</f>
        <v>136</v>
      </c>
      <c r="G92" s="3">
        <f t="shared" ref="G92:O92" si="26">G93+G94</f>
        <v>116</v>
      </c>
      <c r="H92" s="3">
        <f t="shared" si="26"/>
        <v>4</v>
      </c>
      <c r="I92" s="3">
        <f t="shared" si="26"/>
        <v>16</v>
      </c>
      <c r="J92" s="3"/>
      <c r="K92" s="3"/>
      <c r="L92" s="3"/>
      <c r="M92" s="3"/>
      <c r="N92" s="3">
        <f t="shared" si="26"/>
        <v>96</v>
      </c>
      <c r="O92" s="3">
        <f t="shared" si="26"/>
        <v>40</v>
      </c>
      <c r="P92" s="3"/>
      <c r="Q92" s="3"/>
      <c r="R92" s="3"/>
      <c r="S92" s="60"/>
    </row>
    <row r="93" spans="1:19" ht="18.75" x14ac:dyDescent="0.25">
      <c r="A93" s="13"/>
      <c r="B93" s="8" t="s">
        <v>161</v>
      </c>
      <c r="C93" s="14"/>
      <c r="D93" s="11"/>
      <c r="E93" s="11"/>
      <c r="F93" s="11">
        <v>40</v>
      </c>
      <c r="G93" s="11">
        <v>40</v>
      </c>
      <c r="H93" s="11"/>
      <c r="I93" s="11"/>
      <c r="J93" s="11"/>
      <c r="K93" s="11"/>
      <c r="L93" s="11"/>
      <c r="M93" s="4"/>
      <c r="N93" s="76">
        <v>40</v>
      </c>
      <c r="O93" s="33"/>
      <c r="P93" s="11"/>
      <c r="Q93" s="33"/>
      <c r="R93" s="33"/>
    </row>
    <row r="94" spans="1:19" ht="18.75" x14ac:dyDescent="0.25">
      <c r="A94" s="13"/>
      <c r="B94" s="8" t="s">
        <v>162</v>
      </c>
      <c r="C94" s="14"/>
      <c r="D94" s="11"/>
      <c r="E94" s="11"/>
      <c r="F94" s="11">
        <v>96</v>
      </c>
      <c r="G94" s="11">
        <v>76</v>
      </c>
      <c r="H94" s="11">
        <v>4</v>
      </c>
      <c r="I94" s="11">
        <v>16</v>
      </c>
      <c r="J94" s="11" t="s">
        <v>23</v>
      </c>
      <c r="K94" s="11"/>
      <c r="L94" s="11"/>
      <c r="M94" s="4"/>
      <c r="N94" s="76">
        <v>56</v>
      </c>
      <c r="O94" s="33">
        <v>40</v>
      </c>
      <c r="P94" s="11"/>
      <c r="Q94" s="33"/>
      <c r="R94" s="33"/>
    </row>
    <row r="95" spans="1:19" ht="65.25" customHeight="1" x14ac:dyDescent="0.25">
      <c r="A95" s="12" t="s">
        <v>105</v>
      </c>
      <c r="B95" s="12" t="s">
        <v>106</v>
      </c>
      <c r="C95" s="4"/>
      <c r="D95" s="4"/>
      <c r="E95" s="4"/>
      <c r="F95" s="44">
        <f>F96+F97</f>
        <v>172</v>
      </c>
      <c r="G95" s="44">
        <f t="shared" ref="G95:Q95" si="27">G96+G97</f>
        <v>17</v>
      </c>
      <c r="H95" s="44">
        <f t="shared" si="27"/>
        <v>119</v>
      </c>
      <c r="I95" s="44">
        <f t="shared" si="27"/>
        <v>36</v>
      </c>
      <c r="J95" s="44"/>
      <c r="K95" s="44"/>
      <c r="L95" s="44"/>
      <c r="M95" s="44"/>
      <c r="N95" s="44"/>
      <c r="O95" s="44" t="s">
        <v>167</v>
      </c>
      <c r="P95" s="44"/>
      <c r="Q95" s="44">
        <f t="shared" si="27"/>
        <v>172</v>
      </c>
      <c r="R95" s="44"/>
    </row>
    <row r="96" spans="1:19" ht="15.75" x14ac:dyDescent="0.25">
      <c r="A96" s="4"/>
      <c r="B96" s="25" t="s">
        <v>107</v>
      </c>
      <c r="C96" s="11">
        <v>7</v>
      </c>
      <c r="D96" s="11">
        <v>1</v>
      </c>
      <c r="E96" s="4"/>
      <c r="F96" s="11">
        <v>86</v>
      </c>
      <c r="G96" s="11">
        <v>17</v>
      </c>
      <c r="H96" s="11">
        <v>33</v>
      </c>
      <c r="I96" s="11">
        <v>36</v>
      </c>
      <c r="J96" s="11"/>
      <c r="K96" s="11"/>
      <c r="L96" s="11"/>
      <c r="M96" s="11"/>
      <c r="N96" s="11"/>
      <c r="O96" s="4"/>
      <c r="P96" s="4"/>
      <c r="Q96" s="20">
        <v>86</v>
      </c>
      <c r="R96" s="4"/>
    </row>
    <row r="97" spans="1:18" ht="31.5" x14ac:dyDescent="0.25">
      <c r="A97" s="6"/>
      <c r="B97" s="14" t="s">
        <v>108</v>
      </c>
      <c r="C97" s="14">
        <v>7</v>
      </c>
      <c r="D97" s="14"/>
      <c r="E97" s="14">
        <v>2</v>
      </c>
      <c r="F97" s="11">
        <v>86</v>
      </c>
      <c r="G97" s="11"/>
      <c r="H97" s="11">
        <v>86</v>
      </c>
      <c r="I97" s="11"/>
      <c r="J97" s="11"/>
      <c r="K97" s="11"/>
      <c r="L97" s="11"/>
      <c r="M97" s="11"/>
      <c r="N97" s="11"/>
      <c r="O97" s="11"/>
      <c r="P97" s="4"/>
      <c r="Q97" s="21">
        <v>86</v>
      </c>
      <c r="R97" s="4"/>
    </row>
    <row r="98" spans="1:18" ht="31.5" x14ac:dyDescent="0.25">
      <c r="A98" s="6"/>
      <c r="B98" s="14" t="s">
        <v>108</v>
      </c>
      <c r="C98" s="14"/>
      <c r="D98" s="14"/>
      <c r="E98" s="14"/>
      <c r="F98" s="11">
        <v>144</v>
      </c>
      <c r="G98" s="11"/>
      <c r="H98" s="11"/>
      <c r="I98" s="11">
        <v>144</v>
      </c>
      <c r="J98" s="11"/>
      <c r="K98" s="11"/>
      <c r="L98" s="11"/>
      <c r="M98" s="11"/>
      <c r="N98" s="11"/>
      <c r="O98" s="11"/>
      <c r="P98" s="4"/>
      <c r="Q98" s="21"/>
      <c r="R98" s="21">
        <v>144</v>
      </c>
    </row>
    <row r="99" spans="1:18" ht="78.75" x14ac:dyDescent="0.25">
      <c r="A99" s="12" t="s">
        <v>109</v>
      </c>
      <c r="B99" s="12" t="s">
        <v>158</v>
      </c>
      <c r="C99" s="4"/>
      <c r="D99" s="4"/>
      <c r="E99" s="4"/>
      <c r="F99" s="44">
        <f>F100+F101</f>
        <v>107</v>
      </c>
      <c r="G99" s="44"/>
      <c r="H99" s="44">
        <f t="shared" ref="H99:R99" si="28">H100+H101</f>
        <v>95</v>
      </c>
      <c r="I99" s="44">
        <f t="shared" si="28"/>
        <v>12</v>
      </c>
      <c r="J99" s="44"/>
      <c r="K99" s="44"/>
      <c r="L99" s="44"/>
      <c r="M99" s="44"/>
      <c r="N99" s="44"/>
      <c r="O99" s="44"/>
      <c r="P99" s="44"/>
      <c r="Q99" s="44"/>
      <c r="R99" s="44">
        <f t="shared" si="28"/>
        <v>107</v>
      </c>
    </row>
    <row r="100" spans="1:18" ht="15.75" x14ac:dyDescent="0.25">
      <c r="A100" s="4"/>
      <c r="B100" s="25" t="s">
        <v>164</v>
      </c>
      <c r="C100" s="11">
        <v>8</v>
      </c>
      <c r="D100" s="11"/>
      <c r="E100" s="59">
        <v>1</v>
      </c>
      <c r="F100" s="11">
        <v>48</v>
      </c>
      <c r="G100" s="11"/>
      <c r="H100" s="11">
        <v>36</v>
      </c>
      <c r="I100" s="11">
        <v>12</v>
      </c>
      <c r="J100" s="11"/>
      <c r="K100" s="11"/>
      <c r="L100" s="11"/>
      <c r="M100" s="11"/>
      <c r="N100" s="11"/>
      <c r="O100" s="11"/>
      <c r="P100" s="11"/>
      <c r="Q100" s="4"/>
      <c r="R100" s="20">
        <v>48</v>
      </c>
    </row>
    <row r="101" spans="1:18" ht="18.75" x14ac:dyDescent="0.25">
      <c r="A101" s="6"/>
      <c r="B101" s="14" t="s">
        <v>110</v>
      </c>
      <c r="C101" s="11"/>
      <c r="D101" s="11">
        <v>8</v>
      </c>
      <c r="E101" s="11">
        <v>1</v>
      </c>
      <c r="F101" s="11">
        <v>59</v>
      </c>
      <c r="G101" s="11"/>
      <c r="H101" s="11">
        <v>59</v>
      </c>
      <c r="I101" s="11"/>
      <c r="J101" s="11"/>
      <c r="K101" s="11"/>
      <c r="L101" s="11"/>
      <c r="M101" s="11"/>
      <c r="N101" s="11"/>
      <c r="O101" s="11"/>
      <c r="P101" s="11"/>
      <c r="Q101" s="15"/>
      <c r="R101" s="11">
        <v>59</v>
      </c>
    </row>
    <row r="102" spans="1:18" ht="84.75" customHeight="1" x14ac:dyDescent="0.25">
      <c r="A102" s="12" t="s">
        <v>111</v>
      </c>
      <c r="B102" s="12" t="s">
        <v>159</v>
      </c>
      <c r="C102" s="4"/>
      <c r="D102" s="4"/>
      <c r="E102" s="4"/>
      <c r="F102" s="22">
        <f>F103</f>
        <v>86</v>
      </c>
      <c r="G102" s="22">
        <f t="shared" ref="G102:R102" si="29">G103</f>
        <v>30</v>
      </c>
      <c r="H102" s="22"/>
      <c r="I102" s="22">
        <v>56</v>
      </c>
      <c r="J102" s="22"/>
      <c r="K102" s="22"/>
      <c r="L102" s="22"/>
      <c r="M102" s="22"/>
      <c r="N102" s="22"/>
      <c r="O102" s="22"/>
      <c r="P102" s="22"/>
      <c r="Q102" s="22"/>
      <c r="R102" s="22">
        <f t="shared" si="29"/>
        <v>42</v>
      </c>
    </row>
    <row r="103" spans="1:18" ht="18.75" x14ac:dyDescent="0.25">
      <c r="A103" s="6" t="s">
        <v>111</v>
      </c>
      <c r="B103" s="14" t="s">
        <v>114</v>
      </c>
      <c r="C103" s="11">
        <v>8</v>
      </c>
      <c r="D103" s="11"/>
      <c r="E103" s="11">
        <v>1</v>
      </c>
      <c r="F103" s="11">
        <v>86</v>
      </c>
      <c r="G103" s="11">
        <v>30</v>
      </c>
      <c r="H103" s="11"/>
      <c r="I103" s="11">
        <v>56</v>
      </c>
      <c r="J103" s="11" t="s">
        <v>23</v>
      </c>
      <c r="K103" s="11"/>
      <c r="L103" s="11"/>
      <c r="M103" s="11"/>
      <c r="N103" s="3"/>
      <c r="O103" s="3"/>
      <c r="P103" s="3"/>
      <c r="Q103" s="15">
        <v>44</v>
      </c>
      <c r="R103" s="11">
        <v>42</v>
      </c>
    </row>
    <row r="104" spans="1:18" ht="97.5" customHeight="1" x14ac:dyDescent="0.25">
      <c r="A104" s="12" t="s">
        <v>112</v>
      </c>
      <c r="B104" s="12" t="s">
        <v>113</v>
      </c>
      <c r="C104" s="4"/>
      <c r="D104" s="4"/>
      <c r="E104" s="4"/>
      <c r="F104" s="22">
        <f>F105</f>
        <v>135</v>
      </c>
      <c r="G104" s="22">
        <f t="shared" ref="G104:Q104" si="30">G105</f>
        <v>29</v>
      </c>
      <c r="H104" s="22"/>
      <c r="I104" s="22">
        <f t="shared" si="30"/>
        <v>106</v>
      </c>
      <c r="J104" s="22" t="str">
        <f t="shared" si="30"/>
        <v>+</v>
      </c>
      <c r="K104" s="22"/>
      <c r="L104" s="22"/>
      <c r="M104" s="22"/>
      <c r="N104" s="22"/>
      <c r="O104" s="22"/>
      <c r="P104" s="22"/>
      <c r="Q104" s="22">
        <f t="shared" si="30"/>
        <v>216</v>
      </c>
      <c r="R104" s="22"/>
    </row>
    <row r="105" spans="1:18" ht="31.5" x14ac:dyDescent="0.25">
      <c r="A105" s="6" t="s">
        <v>112</v>
      </c>
      <c r="B105" s="14" t="s">
        <v>115</v>
      </c>
      <c r="C105" s="11">
        <v>7</v>
      </c>
      <c r="D105" s="11"/>
      <c r="E105" s="11">
        <v>1</v>
      </c>
      <c r="F105" s="11">
        <v>135</v>
      </c>
      <c r="G105" s="11">
        <v>29</v>
      </c>
      <c r="H105" s="11"/>
      <c r="I105" s="11">
        <v>106</v>
      </c>
      <c r="J105" s="11" t="s">
        <v>23</v>
      </c>
      <c r="K105" s="11"/>
      <c r="L105" s="11"/>
      <c r="M105" s="11"/>
      <c r="N105" s="11"/>
      <c r="O105" s="11"/>
      <c r="P105" s="4"/>
      <c r="Q105" s="21">
        <v>216</v>
      </c>
      <c r="R105" s="4"/>
    </row>
    <row r="106" spans="1:18" ht="18.75" x14ac:dyDescent="0.25">
      <c r="A106" s="12" t="s">
        <v>116</v>
      </c>
      <c r="B106" s="5" t="s">
        <v>117</v>
      </c>
      <c r="C106" s="5"/>
      <c r="D106" s="12"/>
      <c r="E106" s="12"/>
      <c r="F106" s="3">
        <v>216</v>
      </c>
      <c r="G106" s="15"/>
      <c r="H106" s="3"/>
      <c r="I106" s="3">
        <v>216</v>
      </c>
      <c r="J106" s="3"/>
      <c r="K106" s="3"/>
      <c r="L106" s="3"/>
      <c r="M106" s="3"/>
      <c r="N106" s="3"/>
      <c r="O106" s="3"/>
      <c r="P106" s="3"/>
      <c r="Q106" s="15"/>
      <c r="R106" s="3">
        <v>216</v>
      </c>
    </row>
    <row r="107" spans="1:18" ht="18.75" x14ac:dyDescent="0.25">
      <c r="A107" s="12" t="s">
        <v>118</v>
      </c>
      <c r="B107" s="5" t="s">
        <v>119</v>
      </c>
      <c r="C107" s="12"/>
      <c r="D107" s="12"/>
      <c r="E107" s="12"/>
      <c r="F107" s="3">
        <v>216</v>
      </c>
      <c r="G107" s="15"/>
      <c r="H107" s="3"/>
      <c r="I107" s="3">
        <v>216</v>
      </c>
      <c r="J107" s="3"/>
      <c r="K107" s="3"/>
      <c r="L107" s="3"/>
      <c r="M107" s="3"/>
      <c r="N107" s="3"/>
      <c r="O107" s="3"/>
      <c r="P107" s="3"/>
      <c r="Q107" s="15"/>
      <c r="R107" s="3">
        <v>216</v>
      </c>
    </row>
    <row r="108" spans="1:18" ht="31.5" x14ac:dyDescent="0.25">
      <c r="A108" s="12" t="s">
        <v>121</v>
      </c>
      <c r="B108" s="5" t="s">
        <v>120</v>
      </c>
      <c r="C108" s="26"/>
      <c r="D108" s="12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15"/>
      <c r="Q108" s="3"/>
      <c r="R108" s="4"/>
    </row>
    <row r="109" spans="1:18" ht="15.75" x14ac:dyDescent="0.25">
      <c r="A109" s="3" t="s">
        <v>122</v>
      </c>
      <c r="B109" s="5" t="s">
        <v>123</v>
      </c>
      <c r="C109" s="11"/>
      <c r="D109" s="11"/>
      <c r="E109" s="11"/>
      <c r="F109" s="3">
        <v>72</v>
      </c>
      <c r="G109" s="3">
        <v>72</v>
      </c>
      <c r="H109" s="11"/>
      <c r="I109" s="11"/>
      <c r="J109" s="11"/>
      <c r="K109" s="11"/>
      <c r="L109" s="11"/>
      <c r="M109" s="11"/>
      <c r="N109" s="11"/>
      <c r="O109" s="11"/>
      <c r="P109" s="11"/>
      <c r="Q109" s="11">
        <v>36</v>
      </c>
      <c r="R109" s="11">
        <v>36</v>
      </c>
    </row>
    <row r="110" spans="1:18" ht="15.75" x14ac:dyDescent="0.25">
      <c r="A110" s="3" t="s">
        <v>124</v>
      </c>
      <c r="B110" s="5" t="s">
        <v>125</v>
      </c>
      <c r="C110" s="11"/>
      <c r="D110" s="11"/>
      <c r="E110" s="11"/>
      <c r="F110" s="3">
        <v>36</v>
      </c>
      <c r="G110" s="3">
        <v>36</v>
      </c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>
        <v>36</v>
      </c>
    </row>
    <row r="111" spans="1:18" ht="47.25" x14ac:dyDescent="0.25">
      <c r="A111" s="3"/>
      <c r="B111" s="39" t="s">
        <v>160</v>
      </c>
      <c r="C111" s="11"/>
      <c r="D111" s="11"/>
      <c r="E111" s="11"/>
      <c r="F111" s="3">
        <f>F110+F109+F107+F91+F83</f>
        <v>1444</v>
      </c>
      <c r="G111" s="3">
        <f t="shared" ref="G111:R111" si="31">G110+G109+G107+G91+G83</f>
        <v>444</v>
      </c>
      <c r="H111" s="3">
        <f t="shared" si="31"/>
        <v>278</v>
      </c>
      <c r="I111" s="3"/>
      <c r="J111" s="3"/>
      <c r="K111" s="3"/>
      <c r="L111" s="3"/>
      <c r="M111" s="3">
        <f t="shared" si="31"/>
        <v>0</v>
      </c>
      <c r="N111" s="3">
        <f t="shared" si="31"/>
        <v>96</v>
      </c>
      <c r="O111" s="3">
        <f t="shared" si="31"/>
        <v>0</v>
      </c>
      <c r="P111" s="3"/>
      <c r="Q111" s="3">
        <f t="shared" si="31"/>
        <v>628</v>
      </c>
      <c r="R111" s="3">
        <f t="shared" si="31"/>
        <v>653</v>
      </c>
    </row>
    <row r="112" spans="1:18" ht="15.75" x14ac:dyDescent="0.25">
      <c r="A112" s="4"/>
      <c r="C112" s="4"/>
      <c r="D112" s="4"/>
      <c r="E112" s="4"/>
      <c r="F112" s="3">
        <f>F111+F81</f>
        <v>5764</v>
      </c>
      <c r="G112" s="3">
        <f t="shared" ref="G112:R112" si="32">G111+G81</f>
        <v>2186</v>
      </c>
      <c r="H112" s="3">
        <f t="shared" si="32"/>
        <v>1632</v>
      </c>
      <c r="I112" s="3">
        <f t="shared" si="32"/>
        <v>1224</v>
      </c>
      <c r="J112" s="3">
        <f t="shared" si="32"/>
        <v>0</v>
      </c>
      <c r="K112" s="3">
        <f t="shared" si="32"/>
        <v>684</v>
      </c>
      <c r="L112" s="3">
        <f t="shared" si="32"/>
        <v>764</v>
      </c>
      <c r="M112" s="3">
        <f t="shared" si="32"/>
        <v>718</v>
      </c>
      <c r="N112" s="3">
        <f t="shared" si="32"/>
        <v>728</v>
      </c>
      <c r="O112" s="3">
        <f t="shared" si="32"/>
        <v>783</v>
      </c>
      <c r="P112" s="3">
        <f t="shared" si="32"/>
        <v>679</v>
      </c>
      <c r="Q112" s="3">
        <f t="shared" si="32"/>
        <v>628</v>
      </c>
      <c r="R112" s="3">
        <f t="shared" si="32"/>
        <v>653</v>
      </c>
    </row>
    <row r="113" spans="1:18" ht="15.75" x14ac:dyDescent="0.25">
      <c r="A113" s="3" t="s">
        <v>126</v>
      </c>
      <c r="B113" s="5" t="s">
        <v>127</v>
      </c>
      <c r="C113" s="11"/>
      <c r="D113" s="11"/>
      <c r="E113" s="11"/>
      <c r="F113" s="3">
        <v>400</v>
      </c>
      <c r="G113" s="3">
        <v>400</v>
      </c>
      <c r="H113" s="3"/>
      <c r="I113" s="3"/>
      <c r="J113" s="3"/>
      <c r="K113" s="3"/>
      <c r="L113" s="3">
        <v>60</v>
      </c>
      <c r="M113" s="3">
        <v>60</v>
      </c>
      <c r="N113" s="3">
        <v>60</v>
      </c>
      <c r="O113" s="3">
        <v>60</v>
      </c>
      <c r="P113" s="3">
        <v>60</v>
      </c>
      <c r="Q113" s="3"/>
      <c r="R113" s="3">
        <v>100</v>
      </c>
    </row>
    <row r="114" spans="1:18" ht="15.75" x14ac:dyDescent="0.25">
      <c r="A114" s="3" t="s">
        <v>128</v>
      </c>
      <c r="B114" s="5" t="s">
        <v>129</v>
      </c>
      <c r="C114" s="11"/>
      <c r="D114" s="11"/>
      <c r="E114" s="11"/>
      <c r="F114" s="3">
        <v>428</v>
      </c>
      <c r="G114" s="3">
        <v>428</v>
      </c>
      <c r="H114" s="3"/>
      <c r="I114" s="3"/>
      <c r="J114" s="3"/>
      <c r="K114" s="3">
        <v>100</v>
      </c>
      <c r="L114" s="3">
        <v>100</v>
      </c>
      <c r="M114" s="3">
        <v>38</v>
      </c>
      <c r="N114" s="3">
        <v>38</v>
      </c>
      <c r="O114" s="3">
        <v>38</v>
      </c>
      <c r="P114" s="3">
        <v>38</v>
      </c>
      <c r="Q114" s="3">
        <v>38</v>
      </c>
      <c r="R114" s="3">
        <v>38</v>
      </c>
    </row>
    <row r="115" spans="1:18" ht="15.75" x14ac:dyDescent="0.25">
      <c r="A115" s="4"/>
      <c r="B115" s="4"/>
      <c r="C115" s="4"/>
      <c r="D115" s="4"/>
      <c r="E115" s="4"/>
      <c r="F115" s="3">
        <f>F114+F113+F112</f>
        <v>6592</v>
      </c>
      <c r="G115" s="3">
        <f t="shared" ref="G115:R115" si="33">G114+G113+G112</f>
        <v>3014</v>
      </c>
      <c r="H115" s="3">
        <f t="shared" si="33"/>
        <v>1632</v>
      </c>
      <c r="I115" s="3">
        <f t="shared" si="33"/>
        <v>1224</v>
      </c>
      <c r="J115" s="3">
        <f t="shared" si="33"/>
        <v>0</v>
      </c>
      <c r="K115" s="3">
        <f t="shared" si="33"/>
        <v>784</v>
      </c>
      <c r="L115" s="3">
        <f t="shared" si="33"/>
        <v>924</v>
      </c>
      <c r="M115" s="3">
        <f t="shared" si="33"/>
        <v>816</v>
      </c>
      <c r="N115" s="3">
        <f t="shared" si="33"/>
        <v>826</v>
      </c>
      <c r="O115" s="3">
        <f t="shared" si="33"/>
        <v>881</v>
      </c>
      <c r="P115" s="3">
        <f t="shared" si="33"/>
        <v>777</v>
      </c>
      <c r="Q115" s="3">
        <f t="shared" si="33"/>
        <v>666</v>
      </c>
      <c r="R115" s="3">
        <f t="shared" si="33"/>
        <v>791</v>
      </c>
    </row>
    <row r="118" spans="1:18" ht="96.75" customHeight="1" x14ac:dyDescent="0.25">
      <c r="B118" s="69" t="s">
        <v>165</v>
      </c>
      <c r="C118" s="69"/>
      <c r="D118" s="69"/>
      <c r="E118" s="69"/>
      <c r="F118" s="69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3"/>
    </row>
    <row r="119" spans="1:18" ht="18.75" x14ac:dyDescent="0.3">
      <c r="B119" s="64"/>
      <c r="C119" s="65"/>
      <c r="D119" s="65"/>
      <c r="E119" s="66"/>
      <c r="F119" s="65"/>
      <c r="G119" s="67"/>
      <c r="H119" s="65"/>
      <c r="I119" s="65"/>
      <c r="J119" s="67"/>
      <c r="K119" s="67"/>
      <c r="L119" s="65"/>
      <c r="M119" s="65"/>
      <c r="N119" s="65"/>
      <c r="O119" s="64"/>
      <c r="P119" s="64"/>
      <c r="Q119" s="64"/>
    </row>
    <row r="120" spans="1:18" ht="75" customHeight="1" x14ac:dyDescent="0.25">
      <c r="B120" s="70" t="s">
        <v>166</v>
      </c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</row>
  </sheetData>
  <mergeCells count="19">
    <mergeCell ref="K4:L4"/>
    <mergeCell ref="M4:N4"/>
    <mergeCell ref="O4:P4"/>
    <mergeCell ref="B118:F118"/>
    <mergeCell ref="B120:Q120"/>
    <mergeCell ref="B56:C56"/>
    <mergeCell ref="Q4:R4"/>
    <mergeCell ref="A2:R2"/>
    <mergeCell ref="A3:A5"/>
    <mergeCell ref="B3:B5"/>
    <mergeCell ref="C3:E3"/>
    <mergeCell ref="F3:I3"/>
    <mergeCell ref="J3:J5"/>
    <mergeCell ref="K3:R3"/>
    <mergeCell ref="C4:C5"/>
    <mergeCell ref="D4:D5"/>
    <mergeCell ref="E4:E5"/>
    <mergeCell ref="F4:F5"/>
    <mergeCell ref="G4:I4"/>
  </mergeCells>
  <pageMargins left="0.7" right="0.7" top="0.75" bottom="0.75" header="0.3" footer="0.3"/>
  <pageSetup paperSize="9" scale="66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2021-09-16T08:01:57Z</dcterms:modified>
</cp:coreProperties>
</file>